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Canter TD (Евро 3,4) клиенты" sheetId="1" r:id="rId1"/>
    <sheet name="Canter TD (Евро3,4) сертификаты" sheetId="2" r:id="rId2"/>
    <sheet name="Canter TF (Евро 5) клиенты" sheetId="3" r:id="rId3"/>
    <sheet name="Canter TF (Евро 5) сертификаты" sheetId="4" r:id="rId4"/>
    <sheet name="Цены" sheetId="5" r:id="rId5"/>
  </sheets>
  <definedNames/>
  <calcPr fullCalcOnLoad="1"/>
</workbook>
</file>

<file path=xl/sharedStrings.xml><?xml version="1.0" encoding="utf-8"?>
<sst xmlns="http://schemas.openxmlformats.org/spreadsheetml/2006/main" count="2061" uniqueCount="214">
  <si>
    <t>Масляный фильтр ДВС</t>
  </si>
  <si>
    <t>Патрон топливного фильтра</t>
  </si>
  <si>
    <t>Воздушный фильтр</t>
  </si>
  <si>
    <t>ТО 5</t>
  </si>
  <si>
    <t>ТО 15</t>
  </si>
  <si>
    <t>Смазки и расходники</t>
  </si>
  <si>
    <t>Антифриз Mitsubishi Super long life Coolant L234</t>
  </si>
  <si>
    <t>ME423319</t>
  </si>
  <si>
    <t>ME228898</t>
  </si>
  <si>
    <t>ME227456</t>
  </si>
  <si>
    <t>L234 Mitsu</t>
  </si>
  <si>
    <t>Жидкость тормозная</t>
  </si>
  <si>
    <t>Наименование</t>
  </si>
  <si>
    <t>Кат. номер</t>
  </si>
  <si>
    <t>РМТОиР</t>
  </si>
  <si>
    <t>DOT4</t>
  </si>
  <si>
    <t>Жидкость тормозная / Жидкость гидропривода сцепления MOBIL BRAKE FLUID</t>
  </si>
  <si>
    <t>Стоимость нормо-часа</t>
  </si>
  <si>
    <r>
      <t>График обслуживания должен быть выполнен для обеспечения работоспособности автомобиля</t>
    </r>
    <r>
      <rPr>
        <sz val="11"/>
        <color theme="1"/>
        <rFont val="Calibri"/>
        <family val="2"/>
      </rPr>
      <t>.</t>
    </r>
  </si>
  <si>
    <t>Для сохранения гарантии выполняйте техническое обслуживание вовремя.</t>
  </si>
  <si>
    <t>Работы (н/ч)</t>
  </si>
  <si>
    <t>№</t>
  </si>
  <si>
    <t xml:space="preserve">Км х 1000                  </t>
  </si>
  <si>
    <t>ТО 1</t>
  </si>
  <si>
    <t>ТО 2</t>
  </si>
  <si>
    <t>ТО 3</t>
  </si>
  <si>
    <t>ТО 4</t>
  </si>
  <si>
    <t>ТО 6</t>
  </si>
  <si>
    <t>ТО 7</t>
  </si>
  <si>
    <t>ТО 8</t>
  </si>
  <si>
    <t>ТО 9</t>
  </si>
  <si>
    <t>ТО 10</t>
  </si>
  <si>
    <t>ТО 11</t>
  </si>
  <si>
    <t>ТО 12</t>
  </si>
  <si>
    <t>ТО 13</t>
  </si>
  <si>
    <t>ТО 14</t>
  </si>
  <si>
    <t>н/ч</t>
  </si>
  <si>
    <t>I</t>
  </si>
  <si>
    <t>R</t>
  </si>
  <si>
    <t>Рулевое управление</t>
  </si>
  <si>
    <t>Тормозная система</t>
  </si>
  <si>
    <t>Рекомендованные работы (производить только по согласованию с заказчиком)</t>
  </si>
  <si>
    <t>Регулировка света головных фар</t>
  </si>
  <si>
    <t>Запасные части и расходные материалы (кол-во)</t>
  </si>
  <si>
    <t>Цена за ед. с НДС</t>
  </si>
  <si>
    <t>Фильтр масляный</t>
  </si>
  <si>
    <t>Фильтр воздушный</t>
  </si>
  <si>
    <t>Антифриз</t>
  </si>
  <si>
    <t>Шприцовка</t>
  </si>
  <si>
    <t>Комплект расходных материалов и смазок</t>
  </si>
  <si>
    <t xml:space="preserve">Трудоемкость работ по ТО (н/ч) </t>
  </si>
  <si>
    <t>Обслуживание двигателя 4М50</t>
  </si>
  <si>
    <t>Трансмиссия</t>
  </si>
  <si>
    <t>Фильтр топливный</t>
  </si>
  <si>
    <t>Итого запчасти и расходные материалы, руб</t>
  </si>
  <si>
    <t>Проверка углов установки колес</t>
  </si>
  <si>
    <t>Итого стоимость работ по ТО, руб</t>
  </si>
  <si>
    <t>Итого стоимость ТО, руб</t>
  </si>
  <si>
    <t>Топливный фильтр (картридж) - замена</t>
  </si>
  <si>
    <t>Моторное масло и масляный фильтр - замена</t>
  </si>
  <si>
    <t>Смазка крестовин, шлицевых соединений и промежуточной опоры карданного вала</t>
  </si>
  <si>
    <t>Масло трансмиссии - проверка уровня / замена</t>
  </si>
  <si>
    <t>Масло дифференциала заднего моста - проверка уровня / замена</t>
  </si>
  <si>
    <t>Жидкость ГУР - проверка уровня / замена</t>
  </si>
  <si>
    <t>Рулевые тяги, шаровые опоры, пыльники - проверка</t>
  </si>
  <si>
    <t>Стояночный тормоз - проверка работоспособности, хода рычага, износа колодок</t>
  </si>
  <si>
    <t>MD050317</t>
  </si>
  <si>
    <t>Подшипники ступиц передних и задних колес - диагностика люфтов, регулировка / замена смазки</t>
  </si>
  <si>
    <r>
      <t xml:space="preserve">                                                                                            ООО «АЛЬЯНС ТРАКС» - официальный дилер FUSO                                                                                                                                                                                        
                                                                                            Продажа    Сервис    Запчасти
                                                                                            Тел/факс (495) 967-94-26, (495) 287-46-99
                                                                                            141700, МО, г. Долгопрудный, Лихачевский проезд, д. 16
                                                                                            МО, г.Мытищи, ул. Медицинская, д. 4А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Calibri"/>
        <family val="2"/>
      </rPr>
      <t>н</t>
    </r>
    <r>
      <rPr>
        <sz val="11"/>
        <color indexed="8"/>
        <rFont val="Calibri"/>
        <family val="2"/>
      </rPr>
      <t xml:space="preserve">                                                                                         Интернет: www.alliance-trucks.ru;  E-mail: info@alliance-trucks.ru </t>
    </r>
  </si>
  <si>
    <t>C</t>
  </si>
  <si>
    <t>ТО S</t>
  </si>
  <si>
    <t>Проверка работоспособности двигателя: на вибрацию, наличие посторонних шумов и легкость пуска, на наличие утечек технических жидкостей</t>
  </si>
  <si>
    <t>Проверка компрессии цилиндров двигателя</t>
  </si>
  <si>
    <t>Проверка турбокомпрессора: люфт оси ротора, плавность вращения турбинного колеса, подача масла, отсуствие утечек</t>
  </si>
  <si>
    <t>Провера свободного хода педали сцепления, включение передач и пробуксовка, степень износа диска</t>
  </si>
  <si>
    <t>L</t>
  </si>
  <si>
    <t>Проверка люфта хвостовиков КПП и ведущего моста</t>
  </si>
  <si>
    <t>Проверка люфта и смазка шкворневого соединения поворотных кулаков передней оси</t>
  </si>
  <si>
    <t>Проверка состояния колесных дисков и покрышек, корректировка давления в шинах</t>
  </si>
  <si>
    <t>R/L</t>
  </si>
  <si>
    <t>Проверка свободного хода педали тормоза, расстояние до пола при нажатой педали, эффективность торможения - проверка</t>
  </si>
  <si>
    <t>Проверка состояния тормозных барабанов и накладок / дисков и колодок, состояние пыльников и свободный ход направляющих суппортов</t>
  </si>
  <si>
    <t>Регулятор тормозных сил - проверка / регулировка установочных размеров тяг</t>
  </si>
  <si>
    <t>Пальцы рессор задного моста - смазка</t>
  </si>
  <si>
    <t>Проверка листовых рессор и  амортизаторов (повреждения / негерметичность)</t>
  </si>
  <si>
    <t>Подвеска</t>
  </si>
  <si>
    <t>Электрооборудование</t>
  </si>
  <si>
    <t>АКБ - проверка уровня и плотности, ЭДС под нагрузкой и без, смазка клемм</t>
  </si>
  <si>
    <t>Электрооборудование кабины: проверка контрольно-измерительных приборов, свечи предпускового нагрева, звуковой сигнал, зуммер заднего хода, регулятор холостого хода, системы вентиляции и отопления, стеклоподъемников и обогрева зеркал</t>
  </si>
  <si>
    <t>Внешние приборы освещения и световой сигнализации - проверка</t>
  </si>
  <si>
    <t>Детали шасси и прочее</t>
  </si>
  <si>
    <t>T</t>
  </si>
  <si>
    <t>Обозначения: R - замена, С - очистка, L - смазка, T - протянуть, I - осмотр, регулировка, долив, зарядка, замена при необходимости.</t>
  </si>
  <si>
    <t>I/С/T</t>
  </si>
  <si>
    <t xml:space="preserve">Петли и замки дверей, замки задней опоры кабины - смазка </t>
  </si>
  <si>
    <t>Выхлопная труба и глушитель - проверка  исправности и крепления, отсутсвие прорыва выхлопных газов</t>
  </si>
  <si>
    <t>Внешний осмотр автомобиля на предмет повреждений и утечек жидкостей</t>
  </si>
  <si>
    <t>ТО L</t>
  </si>
  <si>
    <t>Прокладка сливной пробки поддона ДВС</t>
  </si>
  <si>
    <t>MF660038</t>
  </si>
  <si>
    <t>Прокладка сливной/заливной пробок картера КПП</t>
  </si>
  <si>
    <t>Прокладка сливной/заливной пробок картера заднего моста</t>
  </si>
  <si>
    <t>Прокладка топливного инжектора</t>
  </si>
  <si>
    <t>ME225481</t>
  </si>
  <si>
    <t>MH035663</t>
  </si>
  <si>
    <t>Уплотнительное кольцо топливного инжектора</t>
  </si>
  <si>
    <t>Сальник ступицы заднего моста внутренний</t>
  </si>
  <si>
    <t>MB308965</t>
  </si>
  <si>
    <t>Сальник ступицы заднего моста наружний</t>
  </si>
  <si>
    <t>MB308966</t>
  </si>
  <si>
    <t>Сальник ступицы переднего моста</t>
  </si>
  <si>
    <t>MB025295</t>
  </si>
  <si>
    <t>Регулировка клапанного зазора ГРМ</t>
  </si>
  <si>
    <t>Приводные ремни - проверка натяжения, наличие повреждений и степени износа</t>
  </si>
  <si>
    <t>Люфт рулевого колеса, усилие вращения, посторонние шумы и вибрация, блокировка при убранном ключе, механизм фиксации рулевой колонки - проверка</t>
  </si>
  <si>
    <t>Тормозная жидкость - проверка уровня / замена</t>
  </si>
  <si>
    <t>Болтовые соединения деталей шасси и надстройки - протяжка (опоры ДВС, КПП, кабины, надстройки, фланцев и промежуточных опор карданного вала, рессор, стремянок, амортизаторов, ГУР, рулевой сошки, рулевых тяг, рычагов поворотных кулаков</t>
  </si>
  <si>
    <t>Фильтрующий элемент воздушного фильтра - очистка / замена</t>
  </si>
  <si>
    <t>Охлаждающая жидкость - проверка уровня / замена</t>
  </si>
  <si>
    <t>Масло моторное FUSO ENGINE OIL SAE 10W40 API CH-4</t>
  </si>
  <si>
    <t>FO000001</t>
  </si>
  <si>
    <t>FO000003</t>
  </si>
  <si>
    <t>Масло трансмиссионное КПП FUSO GEAR OIL SAE 80W90 API GL5</t>
  </si>
  <si>
    <t>Масло трансмиссионное РЗМ FUSO GEAR OIL SAE 80W90 API GL5</t>
  </si>
  <si>
    <t>20*</t>
  </si>
  <si>
    <t>40*</t>
  </si>
  <si>
    <t>60*</t>
  </si>
  <si>
    <t>80*</t>
  </si>
  <si>
    <t>100*</t>
  </si>
  <si>
    <t>120*</t>
  </si>
  <si>
    <t>140*</t>
  </si>
  <si>
    <t>160*</t>
  </si>
  <si>
    <t>180*</t>
  </si>
  <si>
    <t>200*</t>
  </si>
  <si>
    <t>220*</t>
  </si>
  <si>
    <t>240*</t>
  </si>
  <si>
    <t>260*</t>
  </si>
  <si>
    <t>280*</t>
  </si>
  <si>
    <t>300*</t>
  </si>
  <si>
    <t>* - при использовании оригинального масла FUSO межсервисный интервал увеличивается до 20 000 км</t>
  </si>
  <si>
    <t>Масло моторное Fuso engine oil *</t>
  </si>
  <si>
    <t>Масло КПП Fuso gear oil *</t>
  </si>
  <si>
    <t>Масло РЗМ Fuso gear oil *</t>
  </si>
  <si>
    <t>Цена РРЦ за ед. с НДС</t>
  </si>
  <si>
    <t>Цена, розница</t>
  </si>
  <si>
    <t>Цена, РРЦ</t>
  </si>
  <si>
    <t>Цена, РРЦ-10%</t>
  </si>
  <si>
    <t>MF660068</t>
  </si>
  <si>
    <t>Shell Смазка пластичная Gadus S3 V220C  НОВАЯ ДЛЯ ВСЕХ 550027995</t>
  </si>
  <si>
    <t>Shell-GadusS3</t>
  </si>
  <si>
    <t>Shell Spirax S4 ATF HDX Масло трансмиссионное</t>
  </si>
  <si>
    <t>Shell-ATFSpiraxS4</t>
  </si>
  <si>
    <t>-</t>
  </si>
  <si>
    <t>Работы</t>
  </si>
  <si>
    <t>Цена, ДКР</t>
  </si>
  <si>
    <t>Масла, Технические жидкости и расходные материалы</t>
  </si>
  <si>
    <t xml:space="preserve">    Карта  технического обслуживания автомобилей Mitsubishi FUSO CANTER TD с двигателем 4M50 (Евро 3 / Евро 4)</t>
  </si>
  <si>
    <t xml:space="preserve">    Карта  технического обслуживания автомобилей Mitsubishi FUSO CANTER TD с двигателем 4M50 (Евро 3 / Евро 4) -          СЕРВИСНЫЕ КОНТРАКТЫ</t>
  </si>
  <si>
    <t>Fuso Canter TF (Евро 5)</t>
  </si>
  <si>
    <t>Fuso Canter TD (Евро 3,4)</t>
  </si>
  <si>
    <t>Масло моторное Lukoil GENESIS SPECIAL C2 5W30</t>
  </si>
  <si>
    <t>FO000007</t>
  </si>
  <si>
    <t>Фильтр системы вентиляции картера двигателя - замена</t>
  </si>
  <si>
    <t>* - Замена охлаждающей жидкости производится через каждые 24 мес</t>
  </si>
  <si>
    <t>Ролик-натяжитель приводного ремня - проверка натяжения состояния</t>
  </si>
  <si>
    <t>Проверка работоспособности генератора</t>
  </si>
  <si>
    <t>Топливопроводы, топливные шланги и штуцеры - проверка состояния, наличия повреждений и утечек</t>
  </si>
  <si>
    <t>Линия подачи AdBlue - проверка состояния, наличия повреждений и утечек</t>
  </si>
  <si>
    <t>Выхлопная труба, сажевый фильтр, дитчики, и глушитель - проверка  исправности и крепления, отсутсвие прорыва выхлопных газов</t>
  </si>
  <si>
    <t>Подшипники ступиц передних и задних колес - диагностика люфтов, регулировка, замена смазки</t>
  </si>
  <si>
    <t>Охлаждающая жидкость - замена</t>
  </si>
  <si>
    <t>Жидкость ГУР - замена</t>
  </si>
  <si>
    <t>** - Замена жидкости ГУР производится через каждые 24 мес</t>
  </si>
  <si>
    <t>Жидкость ГУР - проверка уровня и наличия утечек (замена через каждые 24 мес)**</t>
  </si>
  <si>
    <t>*** - Замена тормозной жидкости производится через каждые 24 мес</t>
  </si>
  <si>
    <t>**** - Внимание: указанная стоимость услуг по техническому обслуживанию является ориентировочной и может несущественно варьироваться в зависимости от фактических заправочных объемов технических жидкостей и смазок, а также выполнения дополнительных рекомендованных работ</t>
  </si>
  <si>
    <t>Итого стоимость ТО, руб ****</t>
  </si>
  <si>
    <t>Система охлаждения двигателя - диагностика на предмет утечек, проверка уроня/замена охлаждающей жидкости (замена через каждые 24 мес) *</t>
  </si>
  <si>
    <t>Тормозная жидкость - проверка уровня и наличия утечек (замена через каждые 24 мес) ***</t>
  </si>
  <si>
    <t>Тормозная жидкость - замена</t>
  </si>
  <si>
    <t>Проверка состояния тормозных дисков и колодок, состояние пыльников и свободный ход направляющих суппортов</t>
  </si>
  <si>
    <t>Болтовые соединения деталей шасси и надстройки - проверка состояния и протяжка: опоры ДВС, КПП, кабины, надстройки, фланцев и промежуточных опор карданного вала, рессор, стремянок, амортизаторов, ГУР, рулевой сошки, рулевых тяг, рычагов поворотных кулаков</t>
  </si>
  <si>
    <t>Пыльники штанг стабилизатора поперечной устойчивости - проверка</t>
  </si>
  <si>
    <t>Проверка на наличие повреждений и ослаблений рамы шасси</t>
  </si>
  <si>
    <t>Проверка работоспособности  освещения, звуковой и световой сигнализации, плотности электролита, проверка работоспособности генератора и стартера</t>
  </si>
  <si>
    <t>Масло моторное Fuso engine oil 5W30</t>
  </si>
  <si>
    <t>Фильтр системы вентиляции картера двигателя</t>
  </si>
  <si>
    <t>Сальник крышки системы вентиляции картера двигателя</t>
  </si>
  <si>
    <t>Шайба крышки системы вентиляции картера двигателя</t>
  </si>
  <si>
    <t>Уплотнительное кольцо крышки системы вентиляции картера двигателя</t>
  </si>
  <si>
    <t>Ремень привода агрегатов двигателя</t>
  </si>
  <si>
    <t>Шплинт гайки ступицы переднего моста</t>
  </si>
  <si>
    <t>Крышка ступицы переднего моста</t>
  </si>
  <si>
    <t>Сальник ступицы заднего моста наружный</t>
  </si>
  <si>
    <t>Уплотнительное кольцо тормозной трубки</t>
  </si>
  <si>
    <t>Охлаждающая жидкость</t>
  </si>
  <si>
    <t>Масло КПП Fuso gear oil</t>
  </si>
  <si>
    <t>Жидкость ГУР</t>
  </si>
  <si>
    <t>QC000001</t>
  </si>
  <si>
    <t>MK666977</t>
  </si>
  <si>
    <t>ME309806</t>
  </si>
  <si>
    <t>ML242294</t>
  </si>
  <si>
    <t>QC000454</t>
  </si>
  <si>
    <t>MK667058</t>
  </si>
  <si>
    <t>MK667051</t>
  </si>
  <si>
    <t>MK667060</t>
  </si>
  <si>
    <t>MK667789</t>
  </si>
  <si>
    <t>MF472101</t>
  </si>
  <si>
    <t>MB060563</t>
  </si>
  <si>
    <t>MA111832</t>
  </si>
  <si>
    <t xml:space="preserve">Масло РЗМ Fuso gear oil </t>
  </si>
  <si>
    <t xml:space="preserve">    Карта  технического обслуживания автомобилей Mitsubishi FUSO CANTER TF с двигателем 4P10 (Евро 5)</t>
  </si>
  <si>
    <t>Обслуживание двигателя 4P10</t>
  </si>
  <si>
    <t xml:space="preserve">   Карта  технического обслуживания автомобилей Mitsubishi FUSO CANTER TF с двигателем 4P10 (Евро 5) -                                                 СЕРВИСНЫЕ КОНТРАКТЫ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</si>
</sst>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&quot;р.&quot;"/>
    <numFmt numFmtId="176" formatCode="#,##0_р_."/>
    <numFmt numFmtId="17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>
        <color indexed="63"/>
      </top>
      <bottom style="thin"/>
    </border>
    <border>
      <left style="thick">
        <color rgb="FFD50000"/>
      </left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7" fontId="0" fillId="0" borderId="47" xfId="0" applyNumberFormat="1" applyFont="1" applyBorder="1" applyAlignment="1">
      <alignment horizontal="right"/>
    </xf>
    <xf numFmtId="177" fontId="0" fillId="0" borderId="48" xfId="0" applyNumberFormat="1" applyFont="1" applyBorder="1" applyAlignment="1">
      <alignment horizontal="right"/>
    </xf>
    <xf numFmtId="177" fontId="0" fillId="0" borderId="49" xfId="0" applyNumberFormat="1" applyFont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0" fillId="0" borderId="56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0" xfId="0" applyFill="1" applyAlignment="1">
      <alignment/>
    </xf>
    <xf numFmtId="177" fontId="0" fillId="0" borderId="47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41" fillId="0" borderId="58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vertical="center" wrapText="1"/>
    </xf>
    <xf numFmtId="177" fontId="0" fillId="0" borderId="59" xfId="0" applyNumberFormat="1" applyFont="1" applyFill="1" applyBorder="1" applyAlignment="1">
      <alignment horizontal="right"/>
    </xf>
    <xf numFmtId="0" fontId="42" fillId="33" borderId="60" xfId="0" applyFont="1" applyFill="1" applyBorder="1" applyAlignment="1">
      <alignment horizontal="center"/>
    </xf>
    <xf numFmtId="0" fontId="42" fillId="33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0" fillId="0" borderId="21" xfId="0" applyNumberFormat="1" applyFill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66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69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6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0" fillId="0" borderId="72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70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2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3" fillId="0" borderId="65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0" fillId="0" borderId="73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69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77" xfId="0" applyBorder="1" applyAlignment="1">
      <alignment horizontal="left"/>
    </xf>
    <xf numFmtId="176" fontId="0" fillId="0" borderId="15" xfId="0" applyNumberFormat="1" applyFill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6" xfId="0" applyBorder="1" applyAlignment="1">
      <alignment horizontal="left"/>
    </xf>
    <xf numFmtId="0" fontId="0" fillId="0" borderId="50" xfId="0" applyFill="1" applyBorder="1" applyAlignment="1">
      <alignment horizontal="left" vertical="center"/>
    </xf>
    <xf numFmtId="176" fontId="0" fillId="0" borderId="54" xfId="0" applyNumberFormat="1" applyFill="1" applyBorder="1" applyAlignment="1">
      <alignment horizontal="right"/>
    </xf>
    <xf numFmtId="176" fontId="0" fillId="0" borderId="55" xfId="0" applyNumberFormat="1" applyBorder="1" applyAlignment="1">
      <alignment horizontal="right"/>
    </xf>
    <xf numFmtId="0" fontId="3" fillId="0" borderId="51" xfId="0" applyFont="1" applyBorder="1" applyAlignment="1">
      <alignment horizontal="left" wrapText="1"/>
    </xf>
    <xf numFmtId="0" fontId="3" fillId="0" borderId="72" xfId="0" applyFont="1" applyBorder="1" applyAlignment="1">
      <alignment horizontal="left" wrapText="1"/>
    </xf>
    <xf numFmtId="0" fontId="3" fillId="0" borderId="3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76" fontId="0" fillId="0" borderId="18" xfId="0" applyNumberFormat="1" applyFill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2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24" xfId="0" applyFont="1" applyBorder="1" applyAlignment="1">
      <alignment horizontal="center"/>
    </xf>
    <xf numFmtId="0" fontId="0" fillId="0" borderId="69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6" fontId="0" fillId="0" borderId="23" xfId="0" applyNumberFormat="1" applyFill="1" applyBorder="1" applyAlignment="1">
      <alignment horizontal="right"/>
    </xf>
    <xf numFmtId="0" fontId="3" fillId="0" borderId="74" xfId="0" applyFont="1" applyFill="1" applyBorder="1" applyAlignment="1">
      <alignment horizontal="left" vertical="center" wrapText="1"/>
    </xf>
    <xf numFmtId="0" fontId="0" fillId="0" borderId="59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/>
    </xf>
    <xf numFmtId="176" fontId="0" fillId="0" borderId="17" xfId="0" applyNumberFormat="1" applyFill="1" applyBorder="1" applyAlignment="1">
      <alignment horizontal="right"/>
    </xf>
    <xf numFmtId="0" fontId="0" fillId="0" borderId="50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52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76" fontId="0" fillId="0" borderId="55" xfId="0" applyNumberFormat="1" applyFill="1" applyBorder="1" applyAlignment="1">
      <alignment horizontal="right"/>
    </xf>
    <xf numFmtId="0" fontId="0" fillId="0" borderId="38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76" fontId="0" fillId="0" borderId="20" xfId="0" applyNumberFormat="1" applyFill="1" applyBorder="1" applyAlignment="1">
      <alignment horizontal="right"/>
    </xf>
    <xf numFmtId="0" fontId="42" fillId="35" borderId="34" xfId="0" applyFont="1" applyFill="1" applyBorder="1" applyAlignment="1">
      <alignment horizontal="center"/>
    </xf>
    <xf numFmtId="0" fontId="42" fillId="35" borderId="77" xfId="0" applyFont="1" applyFill="1" applyBorder="1" applyAlignment="1">
      <alignment horizontal="center"/>
    </xf>
    <xf numFmtId="0" fontId="42" fillId="35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9525</xdr:rowOff>
    </xdr:from>
    <xdr:to>
      <xdr:col>19</xdr:col>
      <xdr:colOff>180975</xdr:colOff>
      <xdr:row>0</xdr:row>
      <xdr:rowOff>1085850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952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0</xdr:row>
      <xdr:rowOff>1095375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95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9525</xdr:rowOff>
    </xdr:from>
    <xdr:to>
      <xdr:col>19</xdr:col>
      <xdr:colOff>180975</xdr:colOff>
      <xdr:row>0</xdr:row>
      <xdr:rowOff>1085850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952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0</xdr:row>
      <xdr:rowOff>1095375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95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9525</xdr:rowOff>
    </xdr:from>
    <xdr:to>
      <xdr:col>19</xdr:col>
      <xdr:colOff>180975</xdr:colOff>
      <xdr:row>0</xdr:row>
      <xdr:rowOff>1085850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952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0</xdr:row>
      <xdr:rowOff>1095375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95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9525</xdr:rowOff>
    </xdr:from>
    <xdr:to>
      <xdr:col>19</xdr:col>
      <xdr:colOff>180975</xdr:colOff>
      <xdr:row>0</xdr:row>
      <xdr:rowOff>1085850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52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0</xdr:row>
      <xdr:rowOff>1095375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95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PageLayoutView="0" workbookViewId="0" topLeftCell="A65">
      <selection activeCell="V69" sqref="V69"/>
    </sheetView>
  </sheetViews>
  <sheetFormatPr defaultColWidth="9.140625" defaultRowHeight="15"/>
  <cols>
    <col min="1" max="1" width="3.7109375" style="0" customWidth="1"/>
    <col min="2" max="2" width="56.140625" style="0" customWidth="1"/>
    <col min="3" max="3" width="18.421875" style="0" customWidth="1"/>
    <col min="4" max="18" width="6.00390625" style="8" customWidth="1"/>
    <col min="19" max="20" width="5.28125" style="0" customWidth="1"/>
  </cols>
  <sheetData>
    <row r="1" spans="1:20" ht="91.5" customHeight="1">
      <c r="A1" s="171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ht="13.5" customHeight="1"/>
    <row r="3" spans="1:20" ht="12.75" customHeight="1">
      <c r="A3" s="173" t="s">
        <v>156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2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2.75" customHeight="1">
      <c r="A5" s="9"/>
      <c r="B5" s="9"/>
      <c r="C5" s="9"/>
      <c r="D5" s="82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9"/>
      <c r="T5" s="9"/>
    </row>
    <row r="6" spans="1:18" ht="15">
      <c r="A6" s="10"/>
      <c r="B6" s="10" t="s">
        <v>18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10"/>
      <c r="B7" s="10" t="s">
        <v>19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2:18" ht="15">
      <c r="B9" s="175" t="s">
        <v>92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2:18" ht="1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0" ht="15.75" thickBot="1">
      <c r="A11" s="176" t="s">
        <v>20</v>
      </c>
      <c r="B11" s="176"/>
      <c r="C11" s="17"/>
      <c r="J11" s="18"/>
    </row>
    <row r="12" spans="1:20" ht="15">
      <c r="A12" s="177" t="s">
        <v>21</v>
      </c>
      <c r="B12" s="179" t="s">
        <v>22</v>
      </c>
      <c r="C12" s="180"/>
      <c r="D12" s="106" t="s">
        <v>70</v>
      </c>
      <c r="E12" s="74" t="s">
        <v>70</v>
      </c>
      <c r="F12" s="74" t="s">
        <v>97</v>
      </c>
      <c r="G12" s="74" t="s">
        <v>70</v>
      </c>
      <c r="H12" s="74" t="s">
        <v>70</v>
      </c>
      <c r="I12" s="74" t="s">
        <v>97</v>
      </c>
      <c r="J12" s="74" t="s">
        <v>70</v>
      </c>
      <c r="K12" s="74" t="s">
        <v>70</v>
      </c>
      <c r="L12" s="74" t="s">
        <v>97</v>
      </c>
      <c r="M12" s="74" t="s">
        <v>70</v>
      </c>
      <c r="N12" s="74" t="s">
        <v>70</v>
      </c>
      <c r="O12" s="74" t="s">
        <v>97</v>
      </c>
      <c r="P12" s="74" t="s">
        <v>70</v>
      </c>
      <c r="Q12" s="74" t="s">
        <v>70</v>
      </c>
      <c r="R12" s="107" t="s">
        <v>97</v>
      </c>
      <c r="S12" s="183" t="s">
        <v>36</v>
      </c>
      <c r="T12" s="184"/>
    </row>
    <row r="13" spans="1:20" ht="15.75" thickBot="1">
      <c r="A13" s="178"/>
      <c r="B13" s="181"/>
      <c r="C13" s="182"/>
      <c r="D13" s="22" t="s">
        <v>124</v>
      </c>
      <c r="E13" s="23" t="s">
        <v>125</v>
      </c>
      <c r="F13" s="23" t="s">
        <v>126</v>
      </c>
      <c r="G13" s="23" t="s">
        <v>127</v>
      </c>
      <c r="H13" s="23" t="s">
        <v>128</v>
      </c>
      <c r="I13" s="23" t="s">
        <v>129</v>
      </c>
      <c r="J13" s="23" t="s">
        <v>130</v>
      </c>
      <c r="K13" s="23" t="s">
        <v>131</v>
      </c>
      <c r="L13" s="23" t="s">
        <v>132</v>
      </c>
      <c r="M13" s="23" t="s">
        <v>133</v>
      </c>
      <c r="N13" s="23" t="s">
        <v>134</v>
      </c>
      <c r="O13" s="23" t="s">
        <v>135</v>
      </c>
      <c r="P13" s="23" t="s">
        <v>136</v>
      </c>
      <c r="Q13" s="23" t="s">
        <v>137</v>
      </c>
      <c r="R13" s="24" t="s">
        <v>138</v>
      </c>
      <c r="S13" s="25" t="s">
        <v>93</v>
      </c>
      <c r="T13" s="26" t="s">
        <v>79</v>
      </c>
    </row>
    <row r="14" spans="1:20" ht="15.75" thickBot="1">
      <c r="A14" s="190" t="s">
        <v>51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2"/>
    </row>
    <row r="15" spans="1:20" ht="15">
      <c r="A15" s="40">
        <v>1</v>
      </c>
      <c r="B15" s="185" t="s">
        <v>59</v>
      </c>
      <c r="C15" s="186"/>
      <c r="D15" s="29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30" t="s">
        <v>38</v>
      </c>
      <c r="M15" s="30" t="s">
        <v>38</v>
      </c>
      <c r="N15" s="30" t="s">
        <v>38</v>
      </c>
      <c r="O15" s="30" t="s">
        <v>38</v>
      </c>
      <c r="P15" s="30" t="s">
        <v>38</v>
      </c>
      <c r="Q15" s="30" t="s">
        <v>38</v>
      </c>
      <c r="R15" s="31" t="s">
        <v>38</v>
      </c>
      <c r="S15" s="32"/>
      <c r="T15" s="33">
        <v>1.4</v>
      </c>
    </row>
    <row r="16" spans="1:20" ht="15">
      <c r="A16" s="42">
        <v>2</v>
      </c>
      <c r="B16" s="185" t="s">
        <v>58</v>
      </c>
      <c r="C16" s="186"/>
      <c r="D16" s="29" t="s">
        <v>38</v>
      </c>
      <c r="E16" s="30" t="s">
        <v>38</v>
      </c>
      <c r="F16" s="30" t="s">
        <v>38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30" t="s">
        <v>38</v>
      </c>
      <c r="M16" s="30" t="s">
        <v>38</v>
      </c>
      <c r="N16" s="30" t="s">
        <v>38</v>
      </c>
      <c r="O16" s="30" t="s">
        <v>38</v>
      </c>
      <c r="P16" s="30" t="s">
        <v>38</v>
      </c>
      <c r="Q16" s="30" t="s">
        <v>38</v>
      </c>
      <c r="R16" s="31" t="s">
        <v>38</v>
      </c>
      <c r="S16" s="32"/>
      <c r="T16" s="33">
        <v>0.4</v>
      </c>
    </row>
    <row r="17" spans="1:20" ht="15">
      <c r="A17" s="42">
        <v>3</v>
      </c>
      <c r="B17" s="185" t="s">
        <v>117</v>
      </c>
      <c r="C17" s="186"/>
      <c r="D17" s="29" t="s">
        <v>69</v>
      </c>
      <c r="E17" s="30" t="s">
        <v>69</v>
      </c>
      <c r="F17" s="30" t="s">
        <v>38</v>
      </c>
      <c r="G17" s="30" t="s">
        <v>69</v>
      </c>
      <c r="H17" s="30" t="s">
        <v>69</v>
      </c>
      <c r="I17" s="30" t="s">
        <v>38</v>
      </c>
      <c r="J17" s="30" t="s">
        <v>69</v>
      </c>
      <c r="K17" s="30" t="s">
        <v>69</v>
      </c>
      <c r="L17" s="30" t="s">
        <v>38</v>
      </c>
      <c r="M17" s="30" t="s">
        <v>69</v>
      </c>
      <c r="N17" s="30" t="s">
        <v>69</v>
      </c>
      <c r="O17" s="30" t="s">
        <v>38</v>
      </c>
      <c r="P17" s="30" t="s">
        <v>69</v>
      </c>
      <c r="Q17" s="30" t="s">
        <v>69</v>
      </c>
      <c r="R17" s="30" t="s">
        <v>38</v>
      </c>
      <c r="S17" s="32">
        <v>0.4</v>
      </c>
      <c r="T17" s="33">
        <v>0.2</v>
      </c>
    </row>
    <row r="18" spans="1:20" s="8" customFormat="1" ht="15" customHeight="1">
      <c r="A18" s="42">
        <v>4</v>
      </c>
      <c r="B18" s="185" t="s">
        <v>118</v>
      </c>
      <c r="C18" s="186"/>
      <c r="D18" s="83" t="s">
        <v>37</v>
      </c>
      <c r="E18" s="30" t="s">
        <v>37</v>
      </c>
      <c r="F18" s="30" t="s">
        <v>38</v>
      </c>
      <c r="G18" s="30" t="s">
        <v>37</v>
      </c>
      <c r="H18" s="30" t="s">
        <v>37</v>
      </c>
      <c r="I18" s="30" t="s">
        <v>38</v>
      </c>
      <c r="J18" s="30" t="s">
        <v>37</v>
      </c>
      <c r="K18" s="30" t="s">
        <v>37</v>
      </c>
      <c r="L18" s="30" t="s">
        <v>38</v>
      </c>
      <c r="M18" s="30" t="s">
        <v>37</v>
      </c>
      <c r="N18" s="30" t="s">
        <v>37</v>
      </c>
      <c r="O18" s="30" t="s">
        <v>38</v>
      </c>
      <c r="P18" s="30" t="s">
        <v>37</v>
      </c>
      <c r="Q18" s="38" t="s">
        <v>37</v>
      </c>
      <c r="R18" s="30" t="s">
        <v>38</v>
      </c>
      <c r="S18" s="32">
        <v>0.1</v>
      </c>
      <c r="T18" s="33">
        <v>0.8</v>
      </c>
    </row>
    <row r="19" spans="1:20" ht="30" customHeight="1">
      <c r="A19" s="42">
        <v>5</v>
      </c>
      <c r="B19" s="169" t="s">
        <v>71</v>
      </c>
      <c r="C19" s="170"/>
      <c r="D19" s="83" t="s">
        <v>37</v>
      </c>
      <c r="E19" s="30" t="s">
        <v>37</v>
      </c>
      <c r="F19" s="30" t="s">
        <v>37</v>
      </c>
      <c r="G19" s="30" t="s">
        <v>37</v>
      </c>
      <c r="H19" s="30" t="s">
        <v>37</v>
      </c>
      <c r="I19" s="30" t="s">
        <v>37</v>
      </c>
      <c r="J19" s="30" t="s">
        <v>37</v>
      </c>
      <c r="K19" s="30" t="s">
        <v>37</v>
      </c>
      <c r="L19" s="30" t="s">
        <v>37</v>
      </c>
      <c r="M19" s="30" t="s">
        <v>37</v>
      </c>
      <c r="N19" s="30" t="s">
        <v>37</v>
      </c>
      <c r="O19" s="30" t="s">
        <v>37</v>
      </c>
      <c r="P19" s="30" t="s">
        <v>37</v>
      </c>
      <c r="Q19" s="38" t="s">
        <v>37</v>
      </c>
      <c r="R19" s="84" t="s">
        <v>37</v>
      </c>
      <c r="S19" s="47">
        <v>0.3</v>
      </c>
      <c r="T19" s="41"/>
    </row>
    <row r="20" spans="1:20" s="8" customFormat="1" ht="15">
      <c r="A20" s="42">
        <v>6</v>
      </c>
      <c r="B20" s="185" t="s">
        <v>112</v>
      </c>
      <c r="C20" s="186"/>
      <c r="D20" s="29"/>
      <c r="E20" s="30"/>
      <c r="F20" s="30" t="s">
        <v>37</v>
      </c>
      <c r="G20" s="30"/>
      <c r="H20" s="30"/>
      <c r="I20" s="30" t="s">
        <v>37</v>
      </c>
      <c r="J20" s="30"/>
      <c r="K20" s="30"/>
      <c r="L20" s="30" t="s">
        <v>37</v>
      </c>
      <c r="M20" s="30"/>
      <c r="N20" s="30"/>
      <c r="O20" s="30" t="s">
        <v>37</v>
      </c>
      <c r="P20" s="30"/>
      <c r="Q20" s="30"/>
      <c r="R20" s="30" t="s">
        <v>37</v>
      </c>
      <c r="S20" s="32">
        <v>0.6</v>
      </c>
      <c r="T20" s="33"/>
    </row>
    <row r="21" spans="1:20" s="8" customFormat="1" ht="15">
      <c r="A21" s="42">
        <v>7</v>
      </c>
      <c r="B21" s="185" t="s">
        <v>72</v>
      </c>
      <c r="C21" s="187"/>
      <c r="D21" s="29"/>
      <c r="E21" s="30"/>
      <c r="F21" s="30" t="s">
        <v>37</v>
      </c>
      <c r="G21" s="30"/>
      <c r="H21" s="30"/>
      <c r="I21" s="30" t="s">
        <v>37</v>
      </c>
      <c r="J21" s="30"/>
      <c r="K21" s="30"/>
      <c r="L21" s="30" t="s">
        <v>37</v>
      </c>
      <c r="M21" s="30"/>
      <c r="N21" s="30"/>
      <c r="O21" s="30" t="s">
        <v>37</v>
      </c>
      <c r="P21" s="30"/>
      <c r="Q21" s="30"/>
      <c r="R21" s="30" t="s">
        <v>37</v>
      </c>
      <c r="S21" s="32">
        <v>2</v>
      </c>
      <c r="T21" s="33"/>
    </row>
    <row r="22" spans="1:20" ht="29.25" customHeight="1">
      <c r="A22" s="42">
        <v>8</v>
      </c>
      <c r="B22" s="185" t="s">
        <v>113</v>
      </c>
      <c r="C22" s="186"/>
      <c r="D22" s="29" t="s">
        <v>37</v>
      </c>
      <c r="E22" s="30" t="s">
        <v>37</v>
      </c>
      <c r="F22" s="30" t="s">
        <v>37</v>
      </c>
      <c r="G22" s="30" t="s">
        <v>37</v>
      </c>
      <c r="H22" s="30" t="s">
        <v>37</v>
      </c>
      <c r="I22" s="30" t="s">
        <v>37</v>
      </c>
      <c r="J22" s="30" t="s">
        <v>37</v>
      </c>
      <c r="K22" s="30" t="s">
        <v>37</v>
      </c>
      <c r="L22" s="30" t="s">
        <v>37</v>
      </c>
      <c r="M22" s="30" t="s">
        <v>37</v>
      </c>
      <c r="N22" s="30" t="s">
        <v>37</v>
      </c>
      <c r="O22" s="30" t="s">
        <v>37</v>
      </c>
      <c r="P22" s="30" t="s">
        <v>37</v>
      </c>
      <c r="Q22" s="30" t="s">
        <v>37</v>
      </c>
      <c r="R22" s="31" t="s">
        <v>37</v>
      </c>
      <c r="S22" s="32">
        <v>0.2</v>
      </c>
      <c r="T22" s="33"/>
    </row>
    <row r="23" spans="1:20" s="8" customFormat="1" ht="29.25" customHeight="1" thickBot="1">
      <c r="A23" s="43">
        <v>9</v>
      </c>
      <c r="B23" s="185" t="s">
        <v>73</v>
      </c>
      <c r="C23" s="186"/>
      <c r="D23" s="29"/>
      <c r="E23" s="30"/>
      <c r="F23" s="30" t="s">
        <v>37</v>
      </c>
      <c r="G23" s="30"/>
      <c r="H23" s="30"/>
      <c r="I23" s="30" t="s">
        <v>37</v>
      </c>
      <c r="J23" s="30"/>
      <c r="K23" s="30"/>
      <c r="L23" s="30" t="s">
        <v>37</v>
      </c>
      <c r="M23" s="30"/>
      <c r="N23" s="30"/>
      <c r="O23" s="30" t="s">
        <v>37</v>
      </c>
      <c r="P23" s="30"/>
      <c r="Q23" s="30"/>
      <c r="R23" s="30" t="s">
        <v>37</v>
      </c>
      <c r="S23" s="32">
        <v>0.2</v>
      </c>
      <c r="T23" s="33"/>
    </row>
    <row r="24" spans="1:20" ht="15.75" thickBot="1">
      <c r="A24" s="193" t="s">
        <v>52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5"/>
    </row>
    <row r="25" spans="1:20" ht="15">
      <c r="A25" s="40">
        <v>1</v>
      </c>
      <c r="B25" s="196" t="s">
        <v>61</v>
      </c>
      <c r="C25" s="197"/>
      <c r="D25" s="28" t="s">
        <v>37</v>
      </c>
      <c r="E25" s="28" t="s">
        <v>37</v>
      </c>
      <c r="F25" s="28" t="s">
        <v>38</v>
      </c>
      <c r="G25" s="28" t="s">
        <v>37</v>
      </c>
      <c r="H25" s="28" t="s">
        <v>37</v>
      </c>
      <c r="I25" s="28" t="s">
        <v>38</v>
      </c>
      <c r="J25" s="28" t="s">
        <v>37</v>
      </c>
      <c r="K25" s="28" t="s">
        <v>37</v>
      </c>
      <c r="L25" s="28" t="s">
        <v>38</v>
      </c>
      <c r="M25" s="28" t="s">
        <v>37</v>
      </c>
      <c r="N25" s="28" t="s">
        <v>37</v>
      </c>
      <c r="O25" s="28" t="s">
        <v>38</v>
      </c>
      <c r="P25" s="28" t="s">
        <v>37</v>
      </c>
      <c r="Q25" s="28" t="s">
        <v>37</v>
      </c>
      <c r="R25" s="110" t="s">
        <v>38</v>
      </c>
      <c r="S25" s="87">
        <v>0.1</v>
      </c>
      <c r="T25" s="71">
        <v>0.4</v>
      </c>
    </row>
    <row r="26" spans="1:20" ht="15">
      <c r="A26" s="42">
        <v>2</v>
      </c>
      <c r="B26" s="188" t="s">
        <v>62</v>
      </c>
      <c r="C26" s="189"/>
      <c r="D26" s="30" t="s">
        <v>37</v>
      </c>
      <c r="E26" s="30" t="s">
        <v>37</v>
      </c>
      <c r="F26" s="30" t="s">
        <v>38</v>
      </c>
      <c r="G26" s="30" t="s">
        <v>37</v>
      </c>
      <c r="H26" s="30" t="s">
        <v>37</v>
      </c>
      <c r="I26" s="30" t="s">
        <v>38</v>
      </c>
      <c r="J26" s="30" t="s">
        <v>37</v>
      </c>
      <c r="K26" s="30" t="s">
        <v>37</v>
      </c>
      <c r="L26" s="30" t="s">
        <v>38</v>
      </c>
      <c r="M26" s="30" t="s">
        <v>37</v>
      </c>
      <c r="N26" s="30" t="s">
        <v>37</v>
      </c>
      <c r="O26" s="30" t="s">
        <v>38</v>
      </c>
      <c r="P26" s="30" t="s">
        <v>37</v>
      </c>
      <c r="Q26" s="30" t="s">
        <v>37</v>
      </c>
      <c r="R26" s="108" t="s">
        <v>38</v>
      </c>
      <c r="S26" s="32">
        <v>0.1</v>
      </c>
      <c r="T26" s="33">
        <v>0.3</v>
      </c>
    </row>
    <row r="27" spans="1:20" ht="29.25" customHeight="1">
      <c r="A27" s="42">
        <v>3</v>
      </c>
      <c r="B27" s="188" t="s">
        <v>74</v>
      </c>
      <c r="C27" s="189"/>
      <c r="D27" s="29" t="s">
        <v>37</v>
      </c>
      <c r="E27" s="30" t="s">
        <v>37</v>
      </c>
      <c r="F27" s="30" t="s">
        <v>37</v>
      </c>
      <c r="G27" s="30" t="s">
        <v>37</v>
      </c>
      <c r="H27" s="30" t="s">
        <v>37</v>
      </c>
      <c r="I27" s="30" t="s">
        <v>37</v>
      </c>
      <c r="J27" s="30" t="s">
        <v>37</v>
      </c>
      <c r="K27" s="30" t="s">
        <v>37</v>
      </c>
      <c r="L27" s="30" t="s">
        <v>37</v>
      </c>
      <c r="M27" s="30" t="s">
        <v>37</v>
      </c>
      <c r="N27" s="30" t="s">
        <v>37</v>
      </c>
      <c r="O27" s="30" t="s">
        <v>37</v>
      </c>
      <c r="P27" s="30" t="s">
        <v>37</v>
      </c>
      <c r="Q27" s="30" t="s">
        <v>37</v>
      </c>
      <c r="R27" s="108" t="s">
        <v>37</v>
      </c>
      <c r="S27" s="32">
        <v>0.4</v>
      </c>
      <c r="T27" s="33"/>
    </row>
    <row r="28" spans="1:20" ht="29.25" customHeight="1">
      <c r="A28" s="42">
        <v>4</v>
      </c>
      <c r="B28" s="188" t="s">
        <v>60</v>
      </c>
      <c r="C28" s="189"/>
      <c r="D28" s="29" t="s">
        <v>75</v>
      </c>
      <c r="E28" s="30" t="s">
        <v>75</v>
      </c>
      <c r="F28" s="30" t="s">
        <v>75</v>
      </c>
      <c r="G28" s="30" t="s">
        <v>75</v>
      </c>
      <c r="H28" s="30" t="s">
        <v>75</v>
      </c>
      <c r="I28" s="30" t="s">
        <v>75</v>
      </c>
      <c r="J28" s="30" t="s">
        <v>75</v>
      </c>
      <c r="K28" s="30" t="s">
        <v>75</v>
      </c>
      <c r="L28" s="30" t="s">
        <v>75</v>
      </c>
      <c r="M28" s="30" t="s">
        <v>75</v>
      </c>
      <c r="N28" s="30" t="s">
        <v>75</v>
      </c>
      <c r="O28" s="30" t="s">
        <v>75</v>
      </c>
      <c r="P28" s="30" t="s">
        <v>75</v>
      </c>
      <c r="Q28" s="30" t="s">
        <v>75</v>
      </c>
      <c r="R28" s="108" t="s">
        <v>75</v>
      </c>
      <c r="S28" s="32"/>
      <c r="T28" s="33">
        <v>0.1</v>
      </c>
    </row>
    <row r="29" spans="1:20" ht="15" customHeight="1">
      <c r="A29" s="42">
        <v>5</v>
      </c>
      <c r="B29" s="188" t="s">
        <v>76</v>
      </c>
      <c r="C29" s="189"/>
      <c r="D29" s="29" t="s">
        <v>37</v>
      </c>
      <c r="E29" s="30" t="s">
        <v>37</v>
      </c>
      <c r="F29" s="30" t="s">
        <v>37</v>
      </c>
      <c r="G29" s="30" t="s">
        <v>37</v>
      </c>
      <c r="H29" s="30" t="s">
        <v>37</v>
      </c>
      <c r="I29" s="30" t="s">
        <v>37</v>
      </c>
      <c r="J29" s="30" t="s">
        <v>37</v>
      </c>
      <c r="K29" s="30" t="s">
        <v>37</v>
      </c>
      <c r="L29" s="30" t="s">
        <v>37</v>
      </c>
      <c r="M29" s="30" t="s">
        <v>37</v>
      </c>
      <c r="N29" s="30" t="s">
        <v>37</v>
      </c>
      <c r="O29" s="30" t="s">
        <v>37</v>
      </c>
      <c r="P29" s="30" t="s">
        <v>37</v>
      </c>
      <c r="Q29" s="30" t="s">
        <v>37</v>
      </c>
      <c r="R29" s="108" t="s">
        <v>37</v>
      </c>
      <c r="S29" s="32">
        <v>0.1</v>
      </c>
      <c r="T29" s="33"/>
    </row>
    <row r="30" spans="1:20" ht="29.25" customHeight="1" thickBot="1">
      <c r="A30" s="43">
        <v>6</v>
      </c>
      <c r="B30" s="200" t="s">
        <v>67</v>
      </c>
      <c r="C30" s="201"/>
      <c r="D30" s="22" t="s">
        <v>37</v>
      </c>
      <c r="E30" s="23" t="s">
        <v>37</v>
      </c>
      <c r="F30" s="23" t="s">
        <v>75</v>
      </c>
      <c r="G30" s="23" t="s">
        <v>37</v>
      </c>
      <c r="H30" s="23" t="s">
        <v>37</v>
      </c>
      <c r="I30" s="23" t="s">
        <v>75</v>
      </c>
      <c r="J30" s="23" t="s">
        <v>37</v>
      </c>
      <c r="K30" s="23" t="s">
        <v>37</v>
      </c>
      <c r="L30" s="23" t="s">
        <v>75</v>
      </c>
      <c r="M30" s="23" t="s">
        <v>37</v>
      </c>
      <c r="N30" s="23" t="s">
        <v>37</v>
      </c>
      <c r="O30" s="23" t="s">
        <v>75</v>
      </c>
      <c r="P30" s="23" t="s">
        <v>37</v>
      </c>
      <c r="Q30" s="23" t="s">
        <v>37</v>
      </c>
      <c r="R30" s="109" t="s">
        <v>75</v>
      </c>
      <c r="S30" s="75">
        <v>0.2</v>
      </c>
      <c r="T30" s="72">
        <v>3.6</v>
      </c>
    </row>
    <row r="31" spans="1:20" ht="15.75" thickBot="1">
      <c r="A31" s="202" t="s">
        <v>39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4"/>
    </row>
    <row r="32" spans="1:20" ht="15" customHeight="1">
      <c r="A32" s="40">
        <v>1</v>
      </c>
      <c r="B32" s="196" t="s">
        <v>63</v>
      </c>
      <c r="C32" s="208"/>
      <c r="D32" s="27" t="s">
        <v>37</v>
      </c>
      <c r="E32" s="28" t="s">
        <v>37</v>
      </c>
      <c r="F32" s="28" t="s">
        <v>38</v>
      </c>
      <c r="G32" s="28" t="s">
        <v>37</v>
      </c>
      <c r="H32" s="28" t="s">
        <v>37</v>
      </c>
      <c r="I32" s="28" t="s">
        <v>38</v>
      </c>
      <c r="J32" s="28" t="s">
        <v>37</v>
      </c>
      <c r="K32" s="28" t="s">
        <v>37</v>
      </c>
      <c r="L32" s="28" t="s">
        <v>38</v>
      </c>
      <c r="M32" s="28" t="s">
        <v>37</v>
      </c>
      <c r="N32" s="28" t="s">
        <v>37</v>
      </c>
      <c r="O32" s="28" t="s">
        <v>38</v>
      </c>
      <c r="P32" s="28" t="s">
        <v>37</v>
      </c>
      <c r="Q32" s="28" t="s">
        <v>37</v>
      </c>
      <c r="R32" s="68" t="s">
        <v>38</v>
      </c>
      <c r="S32" s="87">
        <v>0.1</v>
      </c>
      <c r="T32" s="71">
        <v>0.8</v>
      </c>
    </row>
    <row r="33" spans="1:20" ht="45" customHeight="1">
      <c r="A33" s="42">
        <v>2</v>
      </c>
      <c r="B33" s="186" t="s">
        <v>114</v>
      </c>
      <c r="C33" s="186"/>
      <c r="D33" s="29" t="s">
        <v>37</v>
      </c>
      <c r="E33" s="30" t="s">
        <v>37</v>
      </c>
      <c r="F33" s="30" t="s">
        <v>37</v>
      </c>
      <c r="G33" s="30" t="s">
        <v>37</v>
      </c>
      <c r="H33" s="30" t="s">
        <v>37</v>
      </c>
      <c r="I33" s="30" t="s">
        <v>37</v>
      </c>
      <c r="J33" s="30" t="s">
        <v>37</v>
      </c>
      <c r="K33" s="30" t="s">
        <v>37</v>
      </c>
      <c r="L33" s="30" t="s">
        <v>37</v>
      </c>
      <c r="M33" s="30" t="s">
        <v>37</v>
      </c>
      <c r="N33" s="30" t="s">
        <v>37</v>
      </c>
      <c r="O33" s="30" t="s">
        <v>37</v>
      </c>
      <c r="P33" s="30" t="s">
        <v>37</v>
      </c>
      <c r="Q33" s="30" t="s">
        <v>37</v>
      </c>
      <c r="R33" s="69" t="s">
        <v>37</v>
      </c>
      <c r="S33" s="32">
        <v>0.2</v>
      </c>
      <c r="T33" s="33"/>
    </row>
    <row r="34" spans="1:20" ht="15.75" thickBot="1">
      <c r="A34" s="43">
        <v>3</v>
      </c>
      <c r="B34" s="209" t="s">
        <v>64</v>
      </c>
      <c r="C34" s="209"/>
      <c r="D34" s="22" t="s">
        <v>37</v>
      </c>
      <c r="E34" s="23" t="s">
        <v>37</v>
      </c>
      <c r="F34" s="23" t="s">
        <v>37</v>
      </c>
      <c r="G34" s="23" t="s">
        <v>37</v>
      </c>
      <c r="H34" s="23" t="s">
        <v>37</v>
      </c>
      <c r="I34" s="23" t="s">
        <v>37</v>
      </c>
      <c r="J34" s="23" t="s">
        <v>37</v>
      </c>
      <c r="K34" s="23" t="s">
        <v>37</v>
      </c>
      <c r="L34" s="23" t="s">
        <v>37</v>
      </c>
      <c r="M34" s="23" t="s">
        <v>37</v>
      </c>
      <c r="N34" s="23" t="s">
        <v>37</v>
      </c>
      <c r="O34" s="23" t="s">
        <v>37</v>
      </c>
      <c r="P34" s="23" t="s">
        <v>37</v>
      </c>
      <c r="Q34" s="23" t="s">
        <v>37</v>
      </c>
      <c r="R34" s="70" t="s">
        <v>37</v>
      </c>
      <c r="S34" s="75">
        <v>0.1</v>
      </c>
      <c r="T34" s="72"/>
    </row>
    <row r="35" spans="1:20" ht="15.75" thickBot="1">
      <c r="A35" s="202" t="s">
        <v>40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4"/>
    </row>
    <row r="36" spans="1:20" ht="15">
      <c r="A36" s="40">
        <v>1</v>
      </c>
      <c r="B36" s="196" t="s">
        <v>115</v>
      </c>
      <c r="C36" s="197"/>
      <c r="D36" s="27" t="s">
        <v>37</v>
      </c>
      <c r="E36" s="28" t="s">
        <v>37</v>
      </c>
      <c r="F36" s="28" t="s">
        <v>38</v>
      </c>
      <c r="G36" s="28" t="s">
        <v>37</v>
      </c>
      <c r="H36" s="28" t="s">
        <v>37</v>
      </c>
      <c r="I36" s="28" t="s">
        <v>38</v>
      </c>
      <c r="J36" s="28" t="s">
        <v>37</v>
      </c>
      <c r="K36" s="28" t="s">
        <v>37</v>
      </c>
      <c r="L36" s="28" t="s">
        <v>38</v>
      </c>
      <c r="M36" s="28" t="s">
        <v>37</v>
      </c>
      <c r="N36" s="28" t="s">
        <v>37</v>
      </c>
      <c r="O36" s="28" t="s">
        <v>38</v>
      </c>
      <c r="P36" s="28" t="s">
        <v>37</v>
      </c>
      <c r="Q36" s="28" t="s">
        <v>37</v>
      </c>
      <c r="R36" s="36" t="s">
        <v>38</v>
      </c>
      <c r="S36" s="86">
        <v>0.1</v>
      </c>
      <c r="T36" s="71">
        <v>1.1</v>
      </c>
    </row>
    <row r="37" spans="1:20" ht="29.25" customHeight="1">
      <c r="A37" s="42">
        <v>2</v>
      </c>
      <c r="B37" s="188" t="s">
        <v>80</v>
      </c>
      <c r="C37" s="189"/>
      <c r="D37" s="29" t="s">
        <v>37</v>
      </c>
      <c r="E37" s="30" t="s">
        <v>37</v>
      </c>
      <c r="F37" s="30" t="s">
        <v>37</v>
      </c>
      <c r="G37" s="30" t="s">
        <v>37</v>
      </c>
      <c r="H37" s="30" t="s">
        <v>37</v>
      </c>
      <c r="I37" s="30" t="s">
        <v>37</v>
      </c>
      <c r="J37" s="30" t="s">
        <v>37</v>
      </c>
      <c r="K37" s="30" t="s">
        <v>37</v>
      </c>
      <c r="L37" s="30" t="s">
        <v>37</v>
      </c>
      <c r="M37" s="30" t="s">
        <v>37</v>
      </c>
      <c r="N37" s="30" t="s">
        <v>37</v>
      </c>
      <c r="O37" s="30" t="s">
        <v>37</v>
      </c>
      <c r="P37" s="30" t="s">
        <v>37</v>
      </c>
      <c r="Q37" s="30" t="s">
        <v>37</v>
      </c>
      <c r="R37" s="34" t="s">
        <v>37</v>
      </c>
      <c r="S37" s="45">
        <v>0.2</v>
      </c>
      <c r="T37" s="33"/>
    </row>
    <row r="38" spans="1:20" ht="29.25" customHeight="1">
      <c r="A38" s="42">
        <v>3</v>
      </c>
      <c r="B38" s="188" t="s">
        <v>65</v>
      </c>
      <c r="C38" s="189"/>
      <c r="D38" s="29" t="s">
        <v>37</v>
      </c>
      <c r="E38" s="30" t="s">
        <v>37</v>
      </c>
      <c r="F38" s="30" t="s">
        <v>37</v>
      </c>
      <c r="G38" s="30" t="s">
        <v>37</v>
      </c>
      <c r="H38" s="30" t="s">
        <v>37</v>
      </c>
      <c r="I38" s="30" t="s">
        <v>37</v>
      </c>
      <c r="J38" s="30" t="s">
        <v>37</v>
      </c>
      <c r="K38" s="30" t="s">
        <v>37</v>
      </c>
      <c r="L38" s="30" t="s">
        <v>37</v>
      </c>
      <c r="M38" s="30" t="s">
        <v>37</v>
      </c>
      <c r="N38" s="30" t="s">
        <v>37</v>
      </c>
      <c r="O38" s="30" t="s">
        <v>37</v>
      </c>
      <c r="P38" s="30" t="s">
        <v>37</v>
      </c>
      <c r="Q38" s="30" t="s">
        <v>37</v>
      </c>
      <c r="R38" s="34" t="s">
        <v>37</v>
      </c>
      <c r="S38" s="45">
        <v>0.1</v>
      </c>
      <c r="T38" s="33"/>
    </row>
    <row r="39" spans="1:20" ht="29.25" customHeight="1">
      <c r="A39" s="42">
        <v>4</v>
      </c>
      <c r="B39" s="188" t="s">
        <v>81</v>
      </c>
      <c r="C39" s="189"/>
      <c r="D39" s="29" t="s">
        <v>37</v>
      </c>
      <c r="E39" s="30" t="s">
        <v>37</v>
      </c>
      <c r="F39" s="30" t="s">
        <v>37</v>
      </c>
      <c r="G39" s="30" t="s">
        <v>37</v>
      </c>
      <c r="H39" s="30" t="s">
        <v>37</v>
      </c>
      <c r="I39" s="30" t="s">
        <v>37</v>
      </c>
      <c r="J39" s="30" t="s">
        <v>37</v>
      </c>
      <c r="K39" s="30" t="s">
        <v>37</v>
      </c>
      <c r="L39" s="30" t="s">
        <v>37</v>
      </c>
      <c r="M39" s="30" t="s">
        <v>37</v>
      </c>
      <c r="N39" s="30" t="s">
        <v>37</v>
      </c>
      <c r="O39" s="30" t="s">
        <v>37</v>
      </c>
      <c r="P39" s="30" t="s">
        <v>37</v>
      </c>
      <c r="Q39" s="30" t="s">
        <v>37</v>
      </c>
      <c r="R39" s="34" t="s">
        <v>37</v>
      </c>
      <c r="S39" s="45">
        <v>0.2</v>
      </c>
      <c r="T39" s="33"/>
    </row>
    <row r="40" spans="1:20" ht="15.75" thickBot="1">
      <c r="A40" s="43">
        <v>5</v>
      </c>
      <c r="B40" s="200" t="s">
        <v>82</v>
      </c>
      <c r="C40" s="201"/>
      <c r="D40" s="22" t="s">
        <v>37</v>
      </c>
      <c r="E40" s="23" t="s">
        <v>37</v>
      </c>
      <c r="F40" s="23" t="s">
        <v>37</v>
      </c>
      <c r="G40" s="23" t="s">
        <v>37</v>
      </c>
      <c r="H40" s="23" t="s">
        <v>37</v>
      </c>
      <c r="I40" s="23" t="s">
        <v>37</v>
      </c>
      <c r="J40" s="23" t="s">
        <v>37</v>
      </c>
      <c r="K40" s="23" t="s">
        <v>37</v>
      </c>
      <c r="L40" s="23" t="s">
        <v>37</v>
      </c>
      <c r="M40" s="23" t="s">
        <v>37</v>
      </c>
      <c r="N40" s="23" t="s">
        <v>37</v>
      </c>
      <c r="O40" s="23" t="s">
        <v>37</v>
      </c>
      <c r="P40" s="23" t="s">
        <v>37</v>
      </c>
      <c r="Q40" s="23" t="s">
        <v>37</v>
      </c>
      <c r="R40" s="24" t="s">
        <v>37</v>
      </c>
      <c r="S40" s="73">
        <v>0.2</v>
      </c>
      <c r="T40" s="72"/>
    </row>
    <row r="41" spans="1:20" ht="13.5" customHeight="1" thickBot="1">
      <c r="A41" s="202" t="s">
        <v>85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3"/>
    </row>
    <row r="42" spans="1:20" ht="30" customHeight="1">
      <c r="A42" s="52">
        <v>1</v>
      </c>
      <c r="B42" s="216" t="s">
        <v>77</v>
      </c>
      <c r="C42" s="208"/>
      <c r="D42" s="35" t="s">
        <v>75</v>
      </c>
      <c r="E42" s="28" t="s">
        <v>75</v>
      </c>
      <c r="F42" s="28" t="s">
        <v>75</v>
      </c>
      <c r="G42" s="28" t="s">
        <v>75</v>
      </c>
      <c r="H42" s="28" t="s">
        <v>75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 t="s">
        <v>75</v>
      </c>
      <c r="N42" s="28" t="s">
        <v>75</v>
      </c>
      <c r="O42" s="28" t="s">
        <v>75</v>
      </c>
      <c r="P42" s="28" t="s">
        <v>75</v>
      </c>
      <c r="Q42" s="28" t="s">
        <v>75</v>
      </c>
      <c r="R42" s="36" t="s">
        <v>75</v>
      </c>
      <c r="S42" s="87"/>
      <c r="T42" s="71">
        <v>0.1</v>
      </c>
    </row>
    <row r="43" spans="1:20" ht="15">
      <c r="A43" s="39">
        <v>2</v>
      </c>
      <c r="B43" s="210" t="s">
        <v>84</v>
      </c>
      <c r="C43" s="211"/>
      <c r="D43" s="37" t="s">
        <v>37</v>
      </c>
      <c r="E43" s="38" t="s">
        <v>37</v>
      </c>
      <c r="F43" s="38" t="s">
        <v>37</v>
      </c>
      <c r="G43" s="38" t="s">
        <v>37</v>
      </c>
      <c r="H43" s="38" t="s">
        <v>37</v>
      </c>
      <c r="I43" s="38" t="s">
        <v>37</v>
      </c>
      <c r="J43" s="38" t="s">
        <v>37</v>
      </c>
      <c r="K43" s="38" t="s">
        <v>37</v>
      </c>
      <c r="L43" s="38" t="s">
        <v>37</v>
      </c>
      <c r="M43" s="38" t="s">
        <v>37</v>
      </c>
      <c r="N43" s="38" t="s">
        <v>37</v>
      </c>
      <c r="O43" s="38" t="s">
        <v>37</v>
      </c>
      <c r="P43" s="38" t="s">
        <v>37</v>
      </c>
      <c r="Q43" s="38" t="s">
        <v>37</v>
      </c>
      <c r="R43" s="44" t="s">
        <v>37</v>
      </c>
      <c r="S43" s="47">
        <v>0.2</v>
      </c>
      <c r="T43" s="41"/>
    </row>
    <row r="44" spans="1:20" ht="15">
      <c r="A44" s="39">
        <v>3</v>
      </c>
      <c r="B44" s="210" t="s">
        <v>83</v>
      </c>
      <c r="C44" s="211"/>
      <c r="D44" s="37" t="s">
        <v>75</v>
      </c>
      <c r="E44" s="38" t="s">
        <v>75</v>
      </c>
      <c r="F44" s="38" t="s">
        <v>75</v>
      </c>
      <c r="G44" s="38" t="s">
        <v>75</v>
      </c>
      <c r="H44" s="38" t="s">
        <v>75</v>
      </c>
      <c r="I44" s="38" t="s">
        <v>75</v>
      </c>
      <c r="J44" s="38" t="s">
        <v>75</v>
      </c>
      <c r="K44" s="38" t="s">
        <v>75</v>
      </c>
      <c r="L44" s="38" t="s">
        <v>75</v>
      </c>
      <c r="M44" s="38" t="s">
        <v>75</v>
      </c>
      <c r="N44" s="38" t="s">
        <v>75</v>
      </c>
      <c r="O44" s="38" t="s">
        <v>75</v>
      </c>
      <c r="P44" s="38" t="s">
        <v>75</v>
      </c>
      <c r="Q44" s="38" t="s">
        <v>75</v>
      </c>
      <c r="R44" s="44" t="s">
        <v>75</v>
      </c>
      <c r="S44" s="47"/>
      <c r="T44" s="41">
        <v>0.1</v>
      </c>
    </row>
    <row r="45" spans="1:20" ht="29.25" customHeight="1" thickBot="1">
      <c r="A45" s="100">
        <v>4</v>
      </c>
      <c r="B45" s="214" t="s">
        <v>78</v>
      </c>
      <c r="C45" s="215"/>
      <c r="D45" s="101" t="s">
        <v>37</v>
      </c>
      <c r="E45" s="102" t="s">
        <v>37</v>
      </c>
      <c r="F45" s="102" t="s">
        <v>37</v>
      </c>
      <c r="G45" s="102" t="s">
        <v>37</v>
      </c>
      <c r="H45" s="102" t="s">
        <v>37</v>
      </c>
      <c r="I45" s="102" t="s">
        <v>37</v>
      </c>
      <c r="J45" s="102" t="s">
        <v>37</v>
      </c>
      <c r="K45" s="102" t="s">
        <v>37</v>
      </c>
      <c r="L45" s="102" t="s">
        <v>37</v>
      </c>
      <c r="M45" s="102" t="s">
        <v>37</v>
      </c>
      <c r="N45" s="102" t="s">
        <v>37</v>
      </c>
      <c r="O45" s="102" t="s">
        <v>37</v>
      </c>
      <c r="P45" s="102" t="s">
        <v>37</v>
      </c>
      <c r="Q45" s="102" t="s">
        <v>37</v>
      </c>
      <c r="R45" s="103" t="s">
        <v>37</v>
      </c>
      <c r="S45" s="104">
        <v>0.2</v>
      </c>
      <c r="T45" s="105"/>
    </row>
    <row r="46" spans="1:20" ht="13.5" customHeight="1" thickBot="1">
      <c r="A46" s="202" t="s">
        <v>86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3"/>
    </row>
    <row r="47" spans="1:20" ht="15">
      <c r="A47" s="52">
        <v>1</v>
      </c>
      <c r="B47" s="216" t="s">
        <v>87</v>
      </c>
      <c r="C47" s="208"/>
      <c r="D47" s="35" t="s">
        <v>37</v>
      </c>
      <c r="E47" s="28" t="s">
        <v>37</v>
      </c>
      <c r="F47" s="28" t="s">
        <v>37</v>
      </c>
      <c r="G47" s="28" t="s">
        <v>37</v>
      </c>
      <c r="H47" s="28" t="s">
        <v>37</v>
      </c>
      <c r="I47" s="28" t="s">
        <v>37</v>
      </c>
      <c r="J47" s="28" t="s">
        <v>37</v>
      </c>
      <c r="K47" s="28" t="s">
        <v>37</v>
      </c>
      <c r="L47" s="28" t="s">
        <v>37</v>
      </c>
      <c r="M47" s="28" t="s">
        <v>37</v>
      </c>
      <c r="N47" s="28" t="s">
        <v>37</v>
      </c>
      <c r="O47" s="28" t="s">
        <v>37</v>
      </c>
      <c r="P47" s="28" t="s">
        <v>37</v>
      </c>
      <c r="Q47" s="28" t="s">
        <v>37</v>
      </c>
      <c r="R47" s="74" t="s">
        <v>37</v>
      </c>
      <c r="S47" s="87">
        <v>0.1</v>
      </c>
      <c r="T47" s="71"/>
    </row>
    <row r="48" spans="1:20" ht="58.5" customHeight="1">
      <c r="A48" s="39">
        <v>2</v>
      </c>
      <c r="B48" s="210" t="s">
        <v>88</v>
      </c>
      <c r="C48" s="211"/>
      <c r="D48" s="37" t="s">
        <v>37</v>
      </c>
      <c r="E48" s="38" t="s">
        <v>37</v>
      </c>
      <c r="F48" s="38" t="s">
        <v>37</v>
      </c>
      <c r="G48" s="38" t="s">
        <v>37</v>
      </c>
      <c r="H48" s="38" t="s">
        <v>37</v>
      </c>
      <c r="I48" s="38" t="s">
        <v>37</v>
      </c>
      <c r="J48" s="38" t="s">
        <v>37</v>
      </c>
      <c r="K48" s="38" t="s">
        <v>37</v>
      </c>
      <c r="L48" s="38" t="s">
        <v>37</v>
      </c>
      <c r="M48" s="38" t="s">
        <v>37</v>
      </c>
      <c r="N48" s="38" t="s">
        <v>37</v>
      </c>
      <c r="O48" s="38" t="s">
        <v>37</v>
      </c>
      <c r="P48" s="38" t="s">
        <v>37</v>
      </c>
      <c r="Q48" s="38" t="s">
        <v>37</v>
      </c>
      <c r="R48" s="44" t="s">
        <v>37</v>
      </c>
      <c r="S48" s="47">
        <v>0.2</v>
      </c>
      <c r="T48" s="41"/>
    </row>
    <row r="49" spans="1:20" ht="15.75" thickBot="1">
      <c r="A49" s="100">
        <v>3</v>
      </c>
      <c r="B49" s="214" t="s">
        <v>89</v>
      </c>
      <c r="C49" s="215"/>
      <c r="D49" s="101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2" t="s">
        <v>37</v>
      </c>
      <c r="K49" s="102" t="s">
        <v>37</v>
      </c>
      <c r="L49" s="102" t="s">
        <v>37</v>
      </c>
      <c r="M49" s="102" t="s">
        <v>37</v>
      </c>
      <c r="N49" s="102" t="s">
        <v>37</v>
      </c>
      <c r="O49" s="102" t="s">
        <v>37</v>
      </c>
      <c r="P49" s="102" t="s">
        <v>37</v>
      </c>
      <c r="Q49" s="102" t="s">
        <v>37</v>
      </c>
      <c r="R49" s="103" t="s">
        <v>37</v>
      </c>
      <c r="S49" s="104">
        <v>0.1</v>
      </c>
      <c r="T49" s="105"/>
    </row>
    <row r="50" spans="1:20" ht="13.5" customHeight="1" thickBot="1">
      <c r="A50" s="205" t="s">
        <v>90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7"/>
    </row>
    <row r="51" spans="1:20" ht="60" customHeight="1">
      <c r="A51" s="52">
        <v>1</v>
      </c>
      <c r="B51" s="216" t="s">
        <v>116</v>
      </c>
      <c r="C51" s="208"/>
      <c r="D51" s="35" t="s">
        <v>91</v>
      </c>
      <c r="E51" s="28" t="s">
        <v>91</v>
      </c>
      <c r="F51" s="28" t="s">
        <v>91</v>
      </c>
      <c r="G51" s="28" t="s">
        <v>91</v>
      </c>
      <c r="H51" s="28" t="s">
        <v>91</v>
      </c>
      <c r="I51" s="28" t="s">
        <v>91</v>
      </c>
      <c r="J51" s="28" t="s">
        <v>91</v>
      </c>
      <c r="K51" s="28" t="s">
        <v>91</v>
      </c>
      <c r="L51" s="28" t="s">
        <v>91</v>
      </c>
      <c r="M51" s="28" t="s">
        <v>91</v>
      </c>
      <c r="N51" s="28" t="s">
        <v>91</v>
      </c>
      <c r="O51" s="28" t="s">
        <v>91</v>
      </c>
      <c r="P51" s="28" t="s">
        <v>91</v>
      </c>
      <c r="Q51" s="28" t="s">
        <v>91</v>
      </c>
      <c r="R51" s="74" t="s">
        <v>91</v>
      </c>
      <c r="S51" s="87">
        <v>0.4</v>
      </c>
      <c r="T51" s="71"/>
    </row>
    <row r="52" spans="1:20" ht="15">
      <c r="A52" s="39">
        <v>2</v>
      </c>
      <c r="B52" s="210" t="s">
        <v>94</v>
      </c>
      <c r="C52" s="211"/>
      <c r="D52" s="37"/>
      <c r="E52" s="38"/>
      <c r="F52" s="38" t="s">
        <v>75</v>
      </c>
      <c r="G52" s="38"/>
      <c r="H52" s="38"/>
      <c r="I52" s="38" t="s">
        <v>75</v>
      </c>
      <c r="J52" s="38"/>
      <c r="K52" s="38"/>
      <c r="L52" s="38" t="s">
        <v>75</v>
      </c>
      <c r="M52" s="38"/>
      <c r="N52" s="38"/>
      <c r="O52" s="38" t="s">
        <v>75</v>
      </c>
      <c r="P52" s="38"/>
      <c r="Q52" s="38"/>
      <c r="R52" s="44" t="s">
        <v>75</v>
      </c>
      <c r="S52" s="47"/>
      <c r="T52" s="41">
        <v>0.1</v>
      </c>
    </row>
    <row r="53" spans="1:20" ht="30" customHeight="1">
      <c r="A53" s="39">
        <v>3</v>
      </c>
      <c r="B53" s="185" t="s">
        <v>95</v>
      </c>
      <c r="C53" s="187"/>
      <c r="D53" s="37" t="s">
        <v>37</v>
      </c>
      <c r="E53" s="38" t="s">
        <v>37</v>
      </c>
      <c r="F53" s="38" t="s">
        <v>37</v>
      </c>
      <c r="G53" s="38" t="s">
        <v>37</v>
      </c>
      <c r="H53" s="38" t="s">
        <v>37</v>
      </c>
      <c r="I53" s="38" t="s">
        <v>37</v>
      </c>
      <c r="J53" s="38" t="s">
        <v>37</v>
      </c>
      <c r="K53" s="38" t="s">
        <v>37</v>
      </c>
      <c r="L53" s="38" t="s">
        <v>37</v>
      </c>
      <c r="M53" s="38" t="s">
        <v>37</v>
      </c>
      <c r="N53" s="38" t="s">
        <v>37</v>
      </c>
      <c r="O53" s="38" t="s">
        <v>37</v>
      </c>
      <c r="P53" s="38" t="s">
        <v>37</v>
      </c>
      <c r="Q53" s="38" t="s">
        <v>37</v>
      </c>
      <c r="R53" s="44" t="s">
        <v>37</v>
      </c>
      <c r="S53" s="47">
        <v>0.1</v>
      </c>
      <c r="T53" s="41"/>
    </row>
    <row r="54" spans="1:20" ht="15.75" thickBot="1">
      <c r="A54" s="100">
        <v>4</v>
      </c>
      <c r="B54" s="217" t="s">
        <v>96</v>
      </c>
      <c r="C54" s="218"/>
      <c r="D54" s="101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2" t="s">
        <v>37</v>
      </c>
      <c r="P54" s="102" t="s">
        <v>37</v>
      </c>
      <c r="Q54" s="102" t="s">
        <v>37</v>
      </c>
      <c r="R54" s="103" t="s">
        <v>37</v>
      </c>
      <c r="S54" s="104">
        <v>0.1</v>
      </c>
      <c r="T54" s="105"/>
    </row>
    <row r="55" spans="1:20" ht="15.75" thickBot="1">
      <c r="A55" s="219" t="s">
        <v>50</v>
      </c>
      <c r="B55" s="220"/>
      <c r="C55" s="220"/>
      <c r="D55" s="122">
        <f>T15+T16+S17+S18+S19+S22+S25+S26+S27+T28+S29+S30+S32+S33+S34+S36+S37+S38+S39+S40+T42+S43+T44+S45+S47+S48+S49+S51+S53+S54</f>
        <v>6.599999999999999</v>
      </c>
      <c r="E55" s="123">
        <f>T15+T16+S17+S18+S19+S22+S25+S26+S27+T28+S29+S30+S32+S33+S34+S36+S37+S38+S39+S40+T42+S43+T44+S45+S47+S48+S49+S51+S53+S54</f>
        <v>6.599999999999999</v>
      </c>
      <c r="F55" s="123">
        <f>T15+T16+T17+T18+S19+S20+S21+S22+S23+T25+T26+S27+T28+S29+T30+T32+S33+S34+T36+S37+S38+S39+S40+T42+S43+T44+S45+S47+S48+S49+S51+T52+S53+S54</f>
        <v>15.599999999999993</v>
      </c>
      <c r="G55" s="123">
        <f aca="true" t="shared" si="0" ref="G55:R55">D55</f>
        <v>6.599999999999999</v>
      </c>
      <c r="H55" s="123">
        <f t="shared" si="0"/>
        <v>6.599999999999999</v>
      </c>
      <c r="I55" s="123">
        <f t="shared" si="0"/>
        <v>15.599999999999993</v>
      </c>
      <c r="J55" s="123">
        <f t="shared" si="0"/>
        <v>6.599999999999999</v>
      </c>
      <c r="K55" s="123">
        <f t="shared" si="0"/>
        <v>6.599999999999999</v>
      </c>
      <c r="L55" s="123">
        <f t="shared" si="0"/>
        <v>15.599999999999993</v>
      </c>
      <c r="M55" s="123">
        <f>J55</f>
        <v>6.599999999999999</v>
      </c>
      <c r="N55" s="123">
        <f t="shared" si="0"/>
        <v>6.599999999999999</v>
      </c>
      <c r="O55" s="123">
        <f t="shared" si="0"/>
        <v>15.599999999999993</v>
      </c>
      <c r="P55" s="123">
        <f t="shared" si="0"/>
        <v>6.599999999999999</v>
      </c>
      <c r="Q55" s="123">
        <f t="shared" si="0"/>
        <v>6.599999999999999</v>
      </c>
      <c r="R55" s="124">
        <f t="shared" si="0"/>
        <v>15.599999999999993</v>
      </c>
      <c r="S55" s="48"/>
      <c r="T55" s="48"/>
    </row>
    <row r="56" spans="1:20" ht="15.75" thickBot="1">
      <c r="A56" s="219" t="s">
        <v>56</v>
      </c>
      <c r="B56" s="220"/>
      <c r="C56" s="220"/>
      <c r="D56" s="66">
        <f>Цены!$C$3*'Canter TD (Евро 3,4) клиенты'!D55</f>
        <v>8249.999999999998</v>
      </c>
      <c r="E56" s="79">
        <f>Цены!$C$3*'Canter TD (Евро 3,4) клиенты'!E55</f>
        <v>8249.999999999998</v>
      </c>
      <c r="F56" s="79">
        <f>Цены!$C$3*'Canter TD (Евро 3,4) клиенты'!F55</f>
        <v>19499.99999999999</v>
      </c>
      <c r="G56" s="79">
        <f>Цены!$C$3*'Canter TD (Евро 3,4) клиенты'!G55</f>
        <v>8249.999999999998</v>
      </c>
      <c r="H56" s="79">
        <f>Цены!$C$3*'Canter TD (Евро 3,4) клиенты'!H55</f>
        <v>8249.999999999998</v>
      </c>
      <c r="I56" s="79">
        <f>Цены!$C$3*'Canter TD (Евро 3,4) клиенты'!I55</f>
        <v>19499.99999999999</v>
      </c>
      <c r="J56" s="79">
        <f>Цены!$C$3*'Canter TD (Евро 3,4) клиенты'!J55</f>
        <v>8249.999999999998</v>
      </c>
      <c r="K56" s="79">
        <f>Цены!$C$3*'Canter TD (Евро 3,4) клиенты'!K55</f>
        <v>8249.999999999998</v>
      </c>
      <c r="L56" s="79">
        <f>Цены!$C$3*'Canter TD (Евро 3,4) клиенты'!L55</f>
        <v>19499.99999999999</v>
      </c>
      <c r="M56" s="79">
        <f>Цены!$C$3*'Canter TD (Евро 3,4) клиенты'!M55</f>
        <v>8249.999999999998</v>
      </c>
      <c r="N56" s="79">
        <f>Цены!$C$3*'Canter TD (Евро 3,4) клиенты'!N55</f>
        <v>8249.999999999998</v>
      </c>
      <c r="O56" s="79">
        <f>Цены!$C$3*'Canter TD (Евро 3,4) клиенты'!O55</f>
        <v>19499.99999999999</v>
      </c>
      <c r="P56" s="79">
        <f>Цены!$C$3*'Canter TD (Евро 3,4) клиенты'!P55</f>
        <v>8249.999999999998</v>
      </c>
      <c r="Q56" s="79">
        <f>Цены!$C$3*'Canter TD (Евро 3,4) клиенты'!Q55</f>
        <v>8249.999999999998</v>
      </c>
      <c r="R56" s="80">
        <f>Цены!$C$3*'Canter TD (Евро 3,4) клиенты'!R55</f>
        <v>19499.99999999999</v>
      </c>
      <c r="S56" s="48"/>
      <c r="T56" s="48"/>
    </row>
    <row r="57" spans="1:20" ht="15.75" thickBot="1">
      <c r="A57" s="49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</row>
    <row r="58" spans="1:20" ht="15.75" thickBot="1">
      <c r="A58" s="222" t="s">
        <v>41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50" t="s">
        <v>37</v>
      </c>
      <c r="T58" s="51" t="s">
        <v>38</v>
      </c>
    </row>
    <row r="59" spans="1:20" ht="15">
      <c r="A59" s="76">
        <v>1</v>
      </c>
      <c r="B59" s="224" t="s">
        <v>55</v>
      </c>
      <c r="C59" s="225"/>
      <c r="D59" s="77"/>
      <c r="E59" s="28" t="s">
        <v>37</v>
      </c>
      <c r="F59" s="28"/>
      <c r="G59" s="28" t="s">
        <v>37</v>
      </c>
      <c r="H59" s="28"/>
      <c r="I59" s="28" t="s">
        <v>37</v>
      </c>
      <c r="J59" s="28"/>
      <c r="K59" s="28" t="s">
        <v>37</v>
      </c>
      <c r="L59" s="28"/>
      <c r="M59" s="28" t="s">
        <v>37</v>
      </c>
      <c r="N59" s="28"/>
      <c r="O59" s="28" t="s">
        <v>37</v>
      </c>
      <c r="P59" s="28"/>
      <c r="Q59" s="28" t="s">
        <v>37</v>
      </c>
      <c r="R59" s="36"/>
      <c r="S59" s="86">
        <v>2</v>
      </c>
      <c r="T59" s="88"/>
    </row>
    <row r="60" spans="1:20" ht="15.75" thickBot="1">
      <c r="A60" s="78">
        <v>2</v>
      </c>
      <c r="B60" s="214" t="s">
        <v>42</v>
      </c>
      <c r="C60" s="215"/>
      <c r="D60" s="75" t="s">
        <v>37</v>
      </c>
      <c r="E60" s="46" t="s">
        <v>37</v>
      </c>
      <c r="F60" s="23" t="s">
        <v>37</v>
      </c>
      <c r="G60" s="46" t="s">
        <v>37</v>
      </c>
      <c r="H60" s="23" t="s">
        <v>37</v>
      </c>
      <c r="I60" s="46" t="s">
        <v>37</v>
      </c>
      <c r="J60" s="23" t="s">
        <v>37</v>
      </c>
      <c r="K60" s="46" t="s">
        <v>37</v>
      </c>
      <c r="L60" s="23" t="s">
        <v>37</v>
      </c>
      <c r="M60" s="46" t="s">
        <v>37</v>
      </c>
      <c r="N60" s="23" t="s">
        <v>37</v>
      </c>
      <c r="O60" s="46" t="s">
        <v>37</v>
      </c>
      <c r="P60" s="23" t="s">
        <v>37</v>
      </c>
      <c r="Q60" s="46" t="s">
        <v>37</v>
      </c>
      <c r="R60" s="24" t="s">
        <v>37</v>
      </c>
      <c r="S60" s="73">
        <v>0.4</v>
      </c>
      <c r="T60" s="89"/>
    </row>
    <row r="61" spans="1:20" ht="15">
      <c r="A61" s="1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4"/>
      <c r="T61" s="55"/>
    </row>
    <row r="62" spans="1:16" s="8" customFormat="1" ht="15.75" thickBot="1">
      <c r="A62" s="226" t="s">
        <v>43</v>
      </c>
      <c r="B62" s="226"/>
      <c r="C62" s="226"/>
      <c r="D62" s="227"/>
      <c r="E62" s="22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20" ht="15">
      <c r="A63" s="177" t="s">
        <v>21</v>
      </c>
      <c r="B63" s="179" t="s">
        <v>22</v>
      </c>
      <c r="C63" s="229"/>
      <c r="D63" s="19" t="s">
        <v>23</v>
      </c>
      <c r="E63" s="20" t="s">
        <v>24</v>
      </c>
      <c r="F63" s="20" t="s">
        <v>25</v>
      </c>
      <c r="G63" s="20" t="s">
        <v>26</v>
      </c>
      <c r="H63" s="20" t="s">
        <v>3</v>
      </c>
      <c r="I63" s="20" t="s">
        <v>27</v>
      </c>
      <c r="J63" s="20" t="s">
        <v>28</v>
      </c>
      <c r="K63" s="20" t="s">
        <v>29</v>
      </c>
      <c r="L63" s="20" t="s">
        <v>30</v>
      </c>
      <c r="M63" s="20" t="s">
        <v>31</v>
      </c>
      <c r="N63" s="20" t="s">
        <v>32</v>
      </c>
      <c r="O63" s="20" t="s">
        <v>33</v>
      </c>
      <c r="P63" s="20" t="s">
        <v>34</v>
      </c>
      <c r="Q63" s="20" t="s">
        <v>35</v>
      </c>
      <c r="R63" s="21" t="s">
        <v>4</v>
      </c>
      <c r="S63" s="231" t="s">
        <v>44</v>
      </c>
      <c r="T63" s="232"/>
    </row>
    <row r="64" spans="1:20" ht="15.75" thickBot="1">
      <c r="A64" s="228"/>
      <c r="B64" s="181"/>
      <c r="C64" s="230"/>
      <c r="D64" s="22" t="str">
        <f aca="true" t="shared" si="1" ref="D64:R64">D13</f>
        <v>20*</v>
      </c>
      <c r="E64" s="23" t="str">
        <f t="shared" si="1"/>
        <v>40*</v>
      </c>
      <c r="F64" s="23" t="str">
        <f t="shared" si="1"/>
        <v>60*</v>
      </c>
      <c r="G64" s="23" t="str">
        <f t="shared" si="1"/>
        <v>80*</v>
      </c>
      <c r="H64" s="23" t="str">
        <f t="shared" si="1"/>
        <v>100*</v>
      </c>
      <c r="I64" s="23" t="str">
        <f t="shared" si="1"/>
        <v>120*</v>
      </c>
      <c r="J64" s="23" t="str">
        <f t="shared" si="1"/>
        <v>140*</v>
      </c>
      <c r="K64" s="23" t="str">
        <f t="shared" si="1"/>
        <v>160*</v>
      </c>
      <c r="L64" s="23" t="str">
        <f t="shared" si="1"/>
        <v>180*</v>
      </c>
      <c r="M64" s="23" t="str">
        <f t="shared" si="1"/>
        <v>200*</v>
      </c>
      <c r="N64" s="23" t="str">
        <f t="shared" si="1"/>
        <v>220*</v>
      </c>
      <c r="O64" s="23" t="str">
        <f t="shared" si="1"/>
        <v>240*</v>
      </c>
      <c r="P64" s="23" t="str">
        <f t="shared" si="1"/>
        <v>260*</v>
      </c>
      <c r="Q64" s="23" t="str">
        <f t="shared" si="1"/>
        <v>280*</v>
      </c>
      <c r="R64" s="24" t="str">
        <f t="shared" si="1"/>
        <v>300*</v>
      </c>
      <c r="S64" s="233"/>
      <c r="T64" s="234"/>
    </row>
    <row r="65" spans="1:20" ht="15">
      <c r="A65" s="57">
        <v>1</v>
      </c>
      <c r="B65" s="235" t="s">
        <v>140</v>
      </c>
      <c r="C65" s="235"/>
      <c r="D65" s="93">
        <v>9</v>
      </c>
      <c r="E65" s="94">
        <v>9</v>
      </c>
      <c r="F65" s="94">
        <v>9</v>
      </c>
      <c r="G65" s="94">
        <v>9</v>
      </c>
      <c r="H65" s="94">
        <v>9</v>
      </c>
      <c r="I65" s="94">
        <v>9</v>
      </c>
      <c r="J65" s="94">
        <v>9</v>
      </c>
      <c r="K65" s="94">
        <v>9</v>
      </c>
      <c r="L65" s="94">
        <v>9</v>
      </c>
      <c r="M65" s="94">
        <v>9</v>
      </c>
      <c r="N65" s="94">
        <v>9</v>
      </c>
      <c r="O65" s="94">
        <v>9</v>
      </c>
      <c r="P65" s="94">
        <v>9</v>
      </c>
      <c r="Q65" s="94">
        <v>9</v>
      </c>
      <c r="R65" s="95">
        <v>9</v>
      </c>
      <c r="S65" s="236">
        <f>Цены!C7</f>
        <v>305</v>
      </c>
      <c r="T65" s="237"/>
    </row>
    <row r="66" spans="1:20" ht="15">
      <c r="A66" s="58">
        <v>2</v>
      </c>
      <c r="B66" s="198" t="s">
        <v>45</v>
      </c>
      <c r="C66" s="199"/>
      <c r="D66" s="59">
        <v>1</v>
      </c>
      <c r="E66" s="60">
        <v>1</v>
      </c>
      <c r="F66" s="60">
        <v>1</v>
      </c>
      <c r="G66" s="60">
        <v>1</v>
      </c>
      <c r="H66" s="60">
        <v>1</v>
      </c>
      <c r="I66" s="60">
        <v>1</v>
      </c>
      <c r="J66" s="60">
        <v>1</v>
      </c>
      <c r="K66" s="60">
        <v>1</v>
      </c>
      <c r="L66" s="60">
        <v>1</v>
      </c>
      <c r="M66" s="60">
        <v>1</v>
      </c>
      <c r="N66" s="60">
        <v>1</v>
      </c>
      <c r="O66" s="60">
        <v>1</v>
      </c>
      <c r="P66" s="60">
        <v>1</v>
      </c>
      <c r="Q66" s="60">
        <v>1</v>
      </c>
      <c r="R66" s="61">
        <v>1</v>
      </c>
      <c r="S66" s="165">
        <f>Цены!C16</f>
        <v>2677</v>
      </c>
      <c r="T66" s="166"/>
    </row>
    <row r="67" spans="1:20" ht="15">
      <c r="A67" s="58">
        <v>3</v>
      </c>
      <c r="B67" s="198" t="s">
        <v>98</v>
      </c>
      <c r="C67" s="199"/>
      <c r="D67" s="59">
        <v>1</v>
      </c>
      <c r="E67" s="60">
        <v>1</v>
      </c>
      <c r="F67" s="60">
        <v>1</v>
      </c>
      <c r="G67" s="60">
        <v>1</v>
      </c>
      <c r="H67" s="60">
        <v>1</v>
      </c>
      <c r="I67" s="60">
        <v>1</v>
      </c>
      <c r="J67" s="60">
        <v>1</v>
      </c>
      <c r="K67" s="60">
        <v>1</v>
      </c>
      <c r="L67" s="60">
        <v>1</v>
      </c>
      <c r="M67" s="60">
        <v>1</v>
      </c>
      <c r="N67" s="60">
        <v>1</v>
      </c>
      <c r="O67" s="60">
        <v>1</v>
      </c>
      <c r="P67" s="60">
        <v>1</v>
      </c>
      <c r="Q67" s="60">
        <v>1</v>
      </c>
      <c r="R67" s="61">
        <v>1</v>
      </c>
      <c r="S67" s="165">
        <f>Цены!C17</f>
        <v>120</v>
      </c>
      <c r="T67" s="166"/>
    </row>
    <row r="68" spans="1:20" ht="15">
      <c r="A68" s="58">
        <v>4</v>
      </c>
      <c r="B68" s="198" t="s">
        <v>53</v>
      </c>
      <c r="C68" s="199"/>
      <c r="D68" s="59">
        <v>1</v>
      </c>
      <c r="E68" s="60">
        <v>1</v>
      </c>
      <c r="F68" s="60">
        <v>1</v>
      </c>
      <c r="G68" s="60">
        <v>1</v>
      </c>
      <c r="H68" s="60">
        <v>1</v>
      </c>
      <c r="I68" s="60">
        <v>1</v>
      </c>
      <c r="J68" s="60">
        <v>1</v>
      </c>
      <c r="K68" s="60">
        <v>1</v>
      </c>
      <c r="L68" s="60">
        <v>1</v>
      </c>
      <c r="M68" s="60">
        <v>1</v>
      </c>
      <c r="N68" s="60">
        <v>1</v>
      </c>
      <c r="O68" s="60">
        <v>1</v>
      </c>
      <c r="P68" s="60">
        <v>1</v>
      </c>
      <c r="Q68" s="60">
        <v>1</v>
      </c>
      <c r="R68" s="61">
        <v>1</v>
      </c>
      <c r="S68" s="165">
        <f>Цены!C18</f>
        <v>3560</v>
      </c>
      <c r="T68" s="166"/>
    </row>
    <row r="69" spans="1:20" ht="15">
      <c r="A69" s="58">
        <v>5</v>
      </c>
      <c r="B69" s="198" t="s">
        <v>46</v>
      </c>
      <c r="C69" s="199"/>
      <c r="D69" s="59"/>
      <c r="E69" s="60"/>
      <c r="F69" s="60">
        <v>1</v>
      </c>
      <c r="G69" s="60"/>
      <c r="H69" s="60"/>
      <c r="I69" s="60">
        <v>1</v>
      </c>
      <c r="J69" s="60"/>
      <c r="K69" s="60"/>
      <c r="L69" s="60">
        <v>1</v>
      </c>
      <c r="M69" s="60"/>
      <c r="N69" s="60"/>
      <c r="O69" s="60">
        <v>1</v>
      </c>
      <c r="P69" s="60"/>
      <c r="Q69" s="60"/>
      <c r="R69" s="61">
        <v>1</v>
      </c>
      <c r="S69" s="165">
        <f>Цены!C19</f>
        <v>3591</v>
      </c>
      <c r="T69" s="166"/>
    </row>
    <row r="70" spans="1:20" ht="15">
      <c r="A70" s="58">
        <v>6</v>
      </c>
      <c r="B70" s="240" t="s">
        <v>102</v>
      </c>
      <c r="C70" s="199"/>
      <c r="D70" s="59"/>
      <c r="E70" s="60"/>
      <c r="F70" s="60">
        <v>4</v>
      </c>
      <c r="G70" s="60"/>
      <c r="H70" s="60"/>
      <c r="I70" s="60">
        <v>4</v>
      </c>
      <c r="J70" s="60"/>
      <c r="K70" s="60"/>
      <c r="L70" s="60">
        <v>4</v>
      </c>
      <c r="M70" s="60"/>
      <c r="N70" s="60"/>
      <c r="O70" s="60">
        <v>4</v>
      </c>
      <c r="P70" s="60"/>
      <c r="Q70" s="60"/>
      <c r="R70" s="61">
        <v>4</v>
      </c>
      <c r="S70" s="165">
        <f>Цены!C22</f>
        <v>700</v>
      </c>
      <c r="T70" s="166"/>
    </row>
    <row r="71" spans="1:20" ht="15">
      <c r="A71" s="58">
        <v>7</v>
      </c>
      <c r="B71" s="240" t="s">
        <v>105</v>
      </c>
      <c r="C71" s="199"/>
      <c r="D71" s="59"/>
      <c r="E71" s="60"/>
      <c r="F71" s="60">
        <v>4</v>
      </c>
      <c r="G71" s="60"/>
      <c r="H71" s="60"/>
      <c r="I71" s="60">
        <v>4</v>
      </c>
      <c r="J71" s="60"/>
      <c r="K71" s="60"/>
      <c r="L71" s="60">
        <v>4</v>
      </c>
      <c r="M71" s="60"/>
      <c r="N71" s="60"/>
      <c r="O71" s="60">
        <v>4</v>
      </c>
      <c r="P71" s="60"/>
      <c r="Q71" s="60"/>
      <c r="R71" s="61">
        <v>4</v>
      </c>
      <c r="S71" s="165">
        <f>Цены!C23</f>
        <v>445</v>
      </c>
      <c r="T71" s="166"/>
    </row>
    <row r="72" spans="1:20" ht="15">
      <c r="A72" s="58">
        <v>8</v>
      </c>
      <c r="B72" s="198" t="s">
        <v>47</v>
      </c>
      <c r="C72" s="199"/>
      <c r="D72" s="59"/>
      <c r="E72" s="60"/>
      <c r="F72" s="60">
        <v>16</v>
      </c>
      <c r="G72" s="60"/>
      <c r="H72" s="60"/>
      <c r="I72" s="60">
        <v>16</v>
      </c>
      <c r="J72" s="60"/>
      <c r="K72" s="60"/>
      <c r="L72" s="60">
        <v>16</v>
      </c>
      <c r="M72" s="60"/>
      <c r="N72" s="60"/>
      <c r="O72" s="60">
        <v>16</v>
      </c>
      <c r="P72" s="60"/>
      <c r="Q72" s="60"/>
      <c r="R72" s="61">
        <v>16</v>
      </c>
      <c r="S72" s="165">
        <f>Цены!C6</f>
        <v>287.5</v>
      </c>
      <c r="T72" s="166"/>
    </row>
    <row r="73" spans="1:20" ht="15">
      <c r="A73" s="58">
        <v>9</v>
      </c>
      <c r="B73" s="238" t="s">
        <v>141</v>
      </c>
      <c r="C73" s="239"/>
      <c r="D73" s="59"/>
      <c r="E73" s="60"/>
      <c r="F73" s="60">
        <v>4.1</v>
      </c>
      <c r="G73" s="60"/>
      <c r="H73" s="60"/>
      <c r="I73" s="60">
        <v>4.1</v>
      </c>
      <c r="J73" s="60"/>
      <c r="K73" s="60"/>
      <c r="L73" s="60">
        <v>4.1</v>
      </c>
      <c r="M73" s="60"/>
      <c r="N73" s="60"/>
      <c r="O73" s="60">
        <v>4.1</v>
      </c>
      <c r="P73" s="60"/>
      <c r="Q73" s="60"/>
      <c r="R73" s="61">
        <v>4.1</v>
      </c>
      <c r="S73" s="165">
        <f>Цены!C9</f>
        <v>250</v>
      </c>
      <c r="T73" s="166"/>
    </row>
    <row r="74" spans="1:20" ht="15">
      <c r="A74" s="58">
        <v>10</v>
      </c>
      <c r="B74" s="98" t="s">
        <v>100</v>
      </c>
      <c r="C74" s="99"/>
      <c r="D74" s="59">
        <v>1</v>
      </c>
      <c r="E74" s="60">
        <v>1</v>
      </c>
      <c r="F74" s="60">
        <v>2</v>
      </c>
      <c r="G74" s="60">
        <v>1</v>
      </c>
      <c r="H74" s="60">
        <v>1</v>
      </c>
      <c r="I74" s="60">
        <v>2</v>
      </c>
      <c r="J74" s="60">
        <v>1</v>
      </c>
      <c r="K74" s="60">
        <v>1</v>
      </c>
      <c r="L74" s="60">
        <v>2</v>
      </c>
      <c r="M74" s="60">
        <v>1</v>
      </c>
      <c r="N74" s="60">
        <v>1</v>
      </c>
      <c r="O74" s="60">
        <v>2</v>
      </c>
      <c r="P74" s="60">
        <v>1</v>
      </c>
      <c r="Q74" s="60">
        <v>1</v>
      </c>
      <c r="R74" s="61">
        <v>2</v>
      </c>
      <c r="S74" s="165">
        <f>Цены!C20</f>
        <v>140</v>
      </c>
      <c r="T74" s="166"/>
    </row>
    <row r="75" spans="1:20" ht="15">
      <c r="A75" s="58">
        <v>11</v>
      </c>
      <c r="B75" s="198" t="s">
        <v>142</v>
      </c>
      <c r="C75" s="199"/>
      <c r="D75" s="59"/>
      <c r="E75" s="60"/>
      <c r="F75" s="60">
        <v>4.5</v>
      </c>
      <c r="G75" s="60"/>
      <c r="H75" s="60"/>
      <c r="I75" s="60">
        <v>4.5</v>
      </c>
      <c r="J75" s="60"/>
      <c r="K75" s="60"/>
      <c r="L75" s="60">
        <v>4.5</v>
      </c>
      <c r="M75" s="60"/>
      <c r="N75" s="60"/>
      <c r="O75" s="60">
        <v>4.5</v>
      </c>
      <c r="P75" s="60"/>
      <c r="Q75" s="60"/>
      <c r="R75" s="61">
        <v>4.5</v>
      </c>
      <c r="S75" s="165">
        <f>Цены!C10</f>
        <v>250</v>
      </c>
      <c r="T75" s="166"/>
    </row>
    <row r="76" spans="1:20" ht="15">
      <c r="A76" s="58">
        <v>12</v>
      </c>
      <c r="B76" s="96" t="s">
        <v>101</v>
      </c>
      <c r="C76" s="97"/>
      <c r="D76" s="59">
        <v>1</v>
      </c>
      <c r="E76" s="60">
        <v>1</v>
      </c>
      <c r="F76" s="60">
        <v>2</v>
      </c>
      <c r="G76" s="60">
        <v>1</v>
      </c>
      <c r="H76" s="60">
        <v>1</v>
      </c>
      <c r="I76" s="60">
        <v>2</v>
      </c>
      <c r="J76" s="60">
        <v>1</v>
      </c>
      <c r="K76" s="60">
        <v>1</v>
      </c>
      <c r="L76" s="60">
        <v>2</v>
      </c>
      <c r="M76" s="60">
        <v>1</v>
      </c>
      <c r="N76" s="60">
        <v>1</v>
      </c>
      <c r="O76" s="60">
        <v>2</v>
      </c>
      <c r="P76" s="60">
        <v>1</v>
      </c>
      <c r="Q76" s="60">
        <v>1</v>
      </c>
      <c r="R76" s="61">
        <v>2</v>
      </c>
      <c r="S76" s="165">
        <f>Цены!C21</f>
        <v>85</v>
      </c>
      <c r="T76" s="166"/>
    </row>
    <row r="77" spans="1:20" ht="15">
      <c r="A77" s="58">
        <v>13</v>
      </c>
      <c r="B77" s="198" t="s">
        <v>197</v>
      </c>
      <c r="C77" s="199"/>
      <c r="D77" s="59"/>
      <c r="E77" s="60"/>
      <c r="F77" s="60">
        <v>2</v>
      </c>
      <c r="G77" s="60"/>
      <c r="H77" s="60"/>
      <c r="I77" s="60">
        <v>2</v>
      </c>
      <c r="J77" s="60"/>
      <c r="K77" s="60"/>
      <c r="L77" s="60">
        <v>2</v>
      </c>
      <c r="M77" s="60"/>
      <c r="N77" s="60"/>
      <c r="O77" s="60">
        <v>2</v>
      </c>
      <c r="P77" s="60"/>
      <c r="Q77" s="60"/>
      <c r="R77" s="61">
        <v>2</v>
      </c>
      <c r="S77" s="165">
        <f>Цены!C11</f>
        <v>520</v>
      </c>
      <c r="T77" s="166"/>
    </row>
    <row r="78" spans="1:22" s="62" customFormat="1" ht="15">
      <c r="A78" s="58">
        <v>14</v>
      </c>
      <c r="B78" s="241" t="s">
        <v>11</v>
      </c>
      <c r="C78" s="168"/>
      <c r="D78" s="59"/>
      <c r="E78" s="60"/>
      <c r="F78" s="60">
        <v>2</v>
      </c>
      <c r="G78" s="60"/>
      <c r="H78" s="60"/>
      <c r="I78" s="60">
        <v>2</v>
      </c>
      <c r="J78" s="60"/>
      <c r="K78" s="60"/>
      <c r="L78" s="60">
        <v>2</v>
      </c>
      <c r="M78" s="60"/>
      <c r="N78" s="60"/>
      <c r="O78" s="60">
        <v>2</v>
      </c>
      <c r="P78" s="60"/>
      <c r="Q78" s="60"/>
      <c r="R78" s="61">
        <v>2</v>
      </c>
      <c r="S78" s="165">
        <f>Цены!C13</f>
        <v>609</v>
      </c>
      <c r="T78" s="166"/>
      <c r="V78"/>
    </row>
    <row r="79" spans="1:20" ht="15">
      <c r="A79" s="58">
        <v>15</v>
      </c>
      <c r="B79" s="241" t="s">
        <v>48</v>
      </c>
      <c r="C79" s="168"/>
      <c r="D79" s="59">
        <v>0.4</v>
      </c>
      <c r="E79" s="60">
        <v>0.4</v>
      </c>
      <c r="F79" s="60">
        <v>1.2</v>
      </c>
      <c r="G79" s="60">
        <v>0.4</v>
      </c>
      <c r="H79" s="60">
        <v>0.4</v>
      </c>
      <c r="I79" s="60">
        <v>1.2</v>
      </c>
      <c r="J79" s="60">
        <v>0.4</v>
      </c>
      <c r="K79" s="60">
        <v>0.4</v>
      </c>
      <c r="L79" s="60">
        <v>1.2</v>
      </c>
      <c r="M79" s="60">
        <v>0.4</v>
      </c>
      <c r="N79" s="60">
        <v>0.4</v>
      </c>
      <c r="O79" s="60">
        <v>1.2</v>
      </c>
      <c r="P79" s="60">
        <v>0.4</v>
      </c>
      <c r="Q79" s="60">
        <v>0.4</v>
      </c>
      <c r="R79" s="61">
        <v>1.2</v>
      </c>
      <c r="S79" s="165">
        <f>Цены!C12</f>
        <v>685</v>
      </c>
      <c r="T79" s="166"/>
    </row>
    <row r="80" spans="1:20" ht="15">
      <c r="A80" s="58">
        <v>16</v>
      </c>
      <c r="B80" s="167" t="s">
        <v>106</v>
      </c>
      <c r="C80" s="168"/>
      <c r="D80" s="63"/>
      <c r="E80" s="64"/>
      <c r="F80" s="64">
        <v>2</v>
      </c>
      <c r="G80" s="64"/>
      <c r="H80" s="64"/>
      <c r="I80" s="64">
        <v>2</v>
      </c>
      <c r="J80" s="64"/>
      <c r="K80" s="64"/>
      <c r="L80" s="64">
        <v>2</v>
      </c>
      <c r="M80" s="64"/>
      <c r="N80" s="64"/>
      <c r="O80" s="64">
        <v>2</v>
      </c>
      <c r="P80" s="64"/>
      <c r="Q80" s="64"/>
      <c r="R80" s="65">
        <v>2</v>
      </c>
      <c r="S80" s="165">
        <f>Цены!C24</f>
        <v>1025</v>
      </c>
      <c r="T80" s="166"/>
    </row>
    <row r="81" spans="1:20" ht="15">
      <c r="A81" s="58">
        <v>17</v>
      </c>
      <c r="B81" s="167" t="s">
        <v>108</v>
      </c>
      <c r="C81" s="168"/>
      <c r="D81" s="63"/>
      <c r="E81" s="64"/>
      <c r="F81" s="64">
        <v>2</v>
      </c>
      <c r="G81" s="64"/>
      <c r="H81" s="64"/>
      <c r="I81" s="64">
        <v>2</v>
      </c>
      <c r="J81" s="64"/>
      <c r="K81" s="64"/>
      <c r="L81" s="64">
        <v>2</v>
      </c>
      <c r="M81" s="64"/>
      <c r="N81" s="64"/>
      <c r="O81" s="64">
        <v>2</v>
      </c>
      <c r="P81" s="64"/>
      <c r="Q81" s="64"/>
      <c r="R81" s="65">
        <v>2</v>
      </c>
      <c r="S81" s="165">
        <f>Цены!C25</f>
        <v>1870</v>
      </c>
      <c r="T81" s="166"/>
    </row>
    <row r="82" spans="1:20" ht="15">
      <c r="A82" s="113">
        <v>18</v>
      </c>
      <c r="B82" s="167" t="s">
        <v>110</v>
      </c>
      <c r="C82" s="168"/>
      <c r="D82" s="63"/>
      <c r="E82" s="64"/>
      <c r="F82" s="64">
        <v>2</v>
      </c>
      <c r="G82" s="64"/>
      <c r="H82" s="64"/>
      <c r="I82" s="64">
        <v>2</v>
      </c>
      <c r="J82" s="64"/>
      <c r="K82" s="64"/>
      <c r="L82" s="64">
        <v>2</v>
      </c>
      <c r="M82" s="64"/>
      <c r="N82" s="64"/>
      <c r="O82" s="64">
        <v>2</v>
      </c>
      <c r="P82" s="64"/>
      <c r="Q82" s="64"/>
      <c r="R82" s="65">
        <v>2</v>
      </c>
      <c r="S82" s="165">
        <f>Цены!C26</f>
        <v>830</v>
      </c>
      <c r="T82" s="166"/>
    </row>
    <row r="83" spans="1:20" ht="15.75" thickBot="1">
      <c r="A83" s="67">
        <v>19</v>
      </c>
      <c r="B83" s="241" t="s">
        <v>49</v>
      </c>
      <c r="C83" s="168"/>
      <c r="D83" s="63">
        <v>1</v>
      </c>
      <c r="E83" s="64">
        <v>1</v>
      </c>
      <c r="F83" s="64">
        <v>1</v>
      </c>
      <c r="G83" s="64">
        <v>1</v>
      </c>
      <c r="H83" s="64">
        <v>1</v>
      </c>
      <c r="I83" s="64">
        <v>1</v>
      </c>
      <c r="J83" s="64">
        <v>1</v>
      </c>
      <c r="K83" s="64">
        <v>1</v>
      </c>
      <c r="L83" s="64">
        <v>1</v>
      </c>
      <c r="M83" s="64">
        <v>1</v>
      </c>
      <c r="N83" s="64">
        <v>1</v>
      </c>
      <c r="O83" s="64">
        <v>1</v>
      </c>
      <c r="P83" s="64">
        <v>1</v>
      </c>
      <c r="Q83" s="64">
        <v>1</v>
      </c>
      <c r="R83" s="65">
        <v>1</v>
      </c>
      <c r="S83" s="242">
        <f>Цены!C14</f>
        <v>250</v>
      </c>
      <c r="T83" s="243"/>
    </row>
    <row r="84" spans="1:20" ht="15.75" customHeight="1" thickBot="1">
      <c r="A84" s="244" t="s">
        <v>54</v>
      </c>
      <c r="B84" s="245"/>
      <c r="C84" s="245"/>
      <c r="D84" s="66">
        <f>D65*$S$65+D66*$S$66+D67*$S$67+D68*$S$68+D69*$S$69+D70*$S$70+D71*$S$71+D72*$S$72+D73*$S$73+D74*$S$74+D75*$S$75+D76*$S$76+D77*$S$77+D78*$S$78+D79*$S$79+D80*$S$80+D81*$S$81+D82*$S$82+D83*$S$83</f>
        <v>9851</v>
      </c>
      <c r="E84" s="79">
        <f>E65*$S$65+E66*$S$66+E67*$S$67+E68*$S$68+E69*$S$69+E70*$S$70+E71*$S$71+E72*$S$72+E73*$S$73+E74*$S$74+E75*$S$75+E76*$S$76+E77*$S$77+E78*$S$78+E79*$S$79+E80*$S$80+E81*$S$81+E82*$S$82+E83*$S$83</f>
        <v>9851</v>
      </c>
      <c r="F84" s="79">
        <f>F65*$S$65+F66*$S$66+F67*$S$67+F68*$S$68+F69*$S$69+F70*$S$70+F71*$S$71+F72*$S$72+F73*$S$73+F74*$S$74+F75*$S$75+F76*$S$76+F77*$S$77+F78*$S$78+F79*$S$79+F80*$S$80+F81*$S$81+F82*$S$82+F83*$S$83</f>
        <v>35253</v>
      </c>
      <c r="G84" s="79">
        <f aca="true" t="shared" si="2" ref="G84:R84">G65*$S$65+G66*$S$66+G67*$S$67+G68*$S$68+G69*$S$69+G70*$S$70+G71*$S$71+G72*$S$72+G73*$S$73+G74*$S$74+G75*$S$75+G76*$S$76+G77*$S$77+G78*$S$78+G79*$S$79+G80*$S$80+G81*$S$81+G82*$S$82+G83*$S$83</f>
        <v>9851</v>
      </c>
      <c r="H84" s="79">
        <f>H65*$S$65+H66*$S$66+H67*$S$67+H68*$S$68+H69*$S$69+H70*$S$70+H71*$S$71+H72*$S$72+H73*$S$73+H74*$S$74+H75*$S$75+H76*$S$76+H77*$S$77+H78*$S$78+H79*$S$79+H80*$S$80+H81*$S$81+H82*$S$82+H83*$S$83</f>
        <v>9851</v>
      </c>
      <c r="I84" s="79">
        <f t="shared" si="2"/>
        <v>35253</v>
      </c>
      <c r="J84" s="79">
        <f t="shared" si="2"/>
        <v>9851</v>
      </c>
      <c r="K84" s="79">
        <f t="shared" si="2"/>
        <v>9851</v>
      </c>
      <c r="L84" s="79">
        <f t="shared" si="2"/>
        <v>35253</v>
      </c>
      <c r="M84" s="79">
        <f t="shared" si="2"/>
        <v>9851</v>
      </c>
      <c r="N84" s="79">
        <f t="shared" si="2"/>
        <v>9851</v>
      </c>
      <c r="O84" s="79">
        <f t="shared" si="2"/>
        <v>35253</v>
      </c>
      <c r="P84" s="79">
        <f t="shared" si="2"/>
        <v>9851</v>
      </c>
      <c r="Q84" s="79">
        <f t="shared" si="2"/>
        <v>9851</v>
      </c>
      <c r="R84" s="80">
        <f t="shared" si="2"/>
        <v>35253</v>
      </c>
      <c r="S84" s="55"/>
      <c r="T84" s="55"/>
    </row>
    <row r="85" ht="15.75" thickBot="1"/>
    <row r="86" spans="1:20" ht="15.75" thickBot="1">
      <c r="A86" s="246" t="s">
        <v>57</v>
      </c>
      <c r="B86" s="247"/>
      <c r="C86" s="248"/>
      <c r="D86" s="81">
        <f>D56+D84</f>
        <v>18101</v>
      </c>
      <c r="E86" s="79">
        <f aca="true" t="shared" si="3" ref="E86:R86">E56+E84</f>
        <v>18101</v>
      </c>
      <c r="F86" s="79">
        <f t="shared" si="3"/>
        <v>54752.999999999985</v>
      </c>
      <c r="G86" s="79">
        <f t="shared" si="3"/>
        <v>18101</v>
      </c>
      <c r="H86" s="79">
        <f>H56+H84</f>
        <v>18101</v>
      </c>
      <c r="I86" s="79">
        <f t="shared" si="3"/>
        <v>54752.999999999985</v>
      </c>
      <c r="J86" s="79">
        <f t="shared" si="3"/>
        <v>18101</v>
      </c>
      <c r="K86" s="79">
        <f t="shared" si="3"/>
        <v>18101</v>
      </c>
      <c r="L86" s="79">
        <f t="shared" si="3"/>
        <v>54752.999999999985</v>
      </c>
      <c r="M86" s="79">
        <f t="shared" si="3"/>
        <v>18101</v>
      </c>
      <c r="N86" s="79">
        <f t="shared" si="3"/>
        <v>18101</v>
      </c>
      <c r="O86" s="79">
        <f t="shared" si="3"/>
        <v>54752.999999999985</v>
      </c>
      <c r="P86" s="79">
        <f t="shared" si="3"/>
        <v>18101</v>
      </c>
      <c r="Q86" s="79">
        <f t="shared" si="3"/>
        <v>18101</v>
      </c>
      <c r="R86" s="80">
        <f t="shared" si="3"/>
        <v>54752.999999999985</v>
      </c>
      <c r="S86" s="48"/>
      <c r="T86" s="48"/>
    </row>
    <row r="88" spans="1:21" ht="15">
      <c r="A88" s="164" t="s">
        <v>139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</row>
  </sheetData>
  <sheetProtection password="CC09" sheet="1"/>
  <mergeCells count="97">
    <mergeCell ref="B83:C83"/>
    <mergeCell ref="S83:T83"/>
    <mergeCell ref="A84:C84"/>
    <mergeCell ref="A86:C86"/>
    <mergeCell ref="B77:C77"/>
    <mergeCell ref="S77:T77"/>
    <mergeCell ref="B78:C78"/>
    <mergeCell ref="S78:T78"/>
    <mergeCell ref="B79:C79"/>
    <mergeCell ref="S79:T79"/>
    <mergeCell ref="S69:T69"/>
    <mergeCell ref="B72:C72"/>
    <mergeCell ref="S72:T72"/>
    <mergeCell ref="B73:C73"/>
    <mergeCell ref="S73:T73"/>
    <mergeCell ref="B75:C75"/>
    <mergeCell ref="S75:T75"/>
    <mergeCell ref="B70:C70"/>
    <mergeCell ref="B71:C71"/>
    <mergeCell ref="S63:T64"/>
    <mergeCell ref="B65:C65"/>
    <mergeCell ref="S65:T65"/>
    <mergeCell ref="B66:C66"/>
    <mergeCell ref="S66:T66"/>
    <mergeCell ref="B68:C68"/>
    <mergeCell ref="S68:T68"/>
    <mergeCell ref="B82:C82"/>
    <mergeCell ref="A55:C55"/>
    <mergeCell ref="A56:C56"/>
    <mergeCell ref="B57:T57"/>
    <mergeCell ref="A58:R58"/>
    <mergeCell ref="B59:C59"/>
    <mergeCell ref="B60:C60"/>
    <mergeCell ref="A62:E62"/>
    <mergeCell ref="A63:A64"/>
    <mergeCell ref="B63:C64"/>
    <mergeCell ref="B52:C52"/>
    <mergeCell ref="B45:C45"/>
    <mergeCell ref="B54:C54"/>
    <mergeCell ref="B51:C51"/>
    <mergeCell ref="B53:C53"/>
    <mergeCell ref="B69:C69"/>
    <mergeCell ref="A41:T41"/>
    <mergeCell ref="A46:T46"/>
    <mergeCell ref="B49:C49"/>
    <mergeCell ref="B42:C42"/>
    <mergeCell ref="B43:C43"/>
    <mergeCell ref="B44:C44"/>
    <mergeCell ref="B47:C47"/>
    <mergeCell ref="B32:C32"/>
    <mergeCell ref="B33:C33"/>
    <mergeCell ref="B34:C34"/>
    <mergeCell ref="A35:T35"/>
    <mergeCell ref="B36:C36"/>
    <mergeCell ref="B48:C48"/>
    <mergeCell ref="B37:C37"/>
    <mergeCell ref="B38:C38"/>
    <mergeCell ref="B39:C39"/>
    <mergeCell ref="B40:C40"/>
    <mergeCell ref="A24:T24"/>
    <mergeCell ref="B25:C25"/>
    <mergeCell ref="B26:C26"/>
    <mergeCell ref="B27:C27"/>
    <mergeCell ref="B28:C28"/>
    <mergeCell ref="B67:C67"/>
    <mergeCell ref="S67:T67"/>
    <mergeCell ref="B30:C30"/>
    <mergeCell ref="A31:T31"/>
    <mergeCell ref="A50:T50"/>
    <mergeCell ref="B20:C20"/>
    <mergeCell ref="B22:C22"/>
    <mergeCell ref="B23:C23"/>
    <mergeCell ref="B21:C21"/>
    <mergeCell ref="B29:C29"/>
    <mergeCell ref="A14:T14"/>
    <mergeCell ref="B15:C15"/>
    <mergeCell ref="B16:C16"/>
    <mergeCell ref="B17:C17"/>
    <mergeCell ref="B18:C18"/>
    <mergeCell ref="B19:C19"/>
    <mergeCell ref="A1:T1"/>
    <mergeCell ref="A3:T4"/>
    <mergeCell ref="B9:R9"/>
    <mergeCell ref="A11:B11"/>
    <mergeCell ref="A12:A13"/>
    <mergeCell ref="B12:C13"/>
    <mergeCell ref="S12:T12"/>
    <mergeCell ref="A88:U88"/>
    <mergeCell ref="S82:T82"/>
    <mergeCell ref="S70:T70"/>
    <mergeCell ref="S71:T71"/>
    <mergeCell ref="S74:T74"/>
    <mergeCell ref="S76:T76"/>
    <mergeCell ref="S80:T80"/>
    <mergeCell ref="S81:T81"/>
    <mergeCell ref="B80:C80"/>
    <mergeCell ref="B81:C81"/>
  </mergeCells>
  <printOptions/>
  <pageMargins left="0.3937007874015748" right="0.1968503937007874" top="0.3937007874015748" bottom="0.3937007874015748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60">
      <selection activeCell="W73" sqref="W73"/>
    </sheetView>
  </sheetViews>
  <sheetFormatPr defaultColWidth="9.140625" defaultRowHeight="15"/>
  <cols>
    <col min="1" max="1" width="3.7109375" style="0" customWidth="1"/>
    <col min="2" max="2" width="56.140625" style="0" customWidth="1"/>
    <col min="3" max="3" width="18.421875" style="0" customWidth="1"/>
    <col min="4" max="18" width="6.00390625" style="8" customWidth="1"/>
    <col min="19" max="20" width="5.28125" style="0" customWidth="1"/>
  </cols>
  <sheetData>
    <row r="1" spans="1:20" ht="91.5" customHeight="1">
      <c r="A1" s="171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ht="13.5" customHeight="1"/>
    <row r="3" spans="1:20" ht="12.75" customHeight="1">
      <c r="A3" s="251" t="s">
        <v>157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20.2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ht="12.75" customHeight="1">
      <c r="A5" s="9"/>
      <c r="B5" s="9"/>
      <c r="C5" s="9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9"/>
      <c r="T5" s="9"/>
    </row>
    <row r="6" spans="1:18" ht="15">
      <c r="A6" s="10"/>
      <c r="B6" s="10" t="s">
        <v>18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10"/>
      <c r="B7" s="10" t="s">
        <v>19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2:18" ht="15">
      <c r="B9" s="175" t="s">
        <v>92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2:18" ht="1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0" ht="15.75" thickBot="1">
      <c r="A11" s="176" t="s">
        <v>20</v>
      </c>
      <c r="B11" s="176"/>
      <c r="C11" s="17"/>
      <c r="J11" s="18"/>
    </row>
    <row r="12" spans="1:20" ht="15">
      <c r="A12" s="177" t="s">
        <v>21</v>
      </c>
      <c r="B12" s="179" t="s">
        <v>22</v>
      </c>
      <c r="C12" s="229"/>
      <c r="D12" s="106" t="s">
        <v>70</v>
      </c>
      <c r="E12" s="74" t="s">
        <v>70</v>
      </c>
      <c r="F12" s="74" t="s">
        <v>97</v>
      </c>
      <c r="G12" s="74" t="s">
        <v>70</v>
      </c>
      <c r="H12" s="74" t="s">
        <v>70</v>
      </c>
      <c r="I12" s="74" t="s">
        <v>97</v>
      </c>
      <c r="J12" s="74" t="s">
        <v>70</v>
      </c>
      <c r="K12" s="74" t="s">
        <v>70</v>
      </c>
      <c r="L12" s="74" t="s">
        <v>97</v>
      </c>
      <c r="M12" s="74" t="s">
        <v>70</v>
      </c>
      <c r="N12" s="74" t="s">
        <v>70</v>
      </c>
      <c r="O12" s="74" t="s">
        <v>97</v>
      </c>
      <c r="P12" s="74" t="s">
        <v>70</v>
      </c>
      <c r="Q12" s="74" t="s">
        <v>70</v>
      </c>
      <c r="R12" s="107" t="s">
        <v>97</v>
      </c>
      <c r="S12" s="253" t="s">
        <v>36</v>
      </c>
      <c r="T12" s="184"/>
    </row>
    <row r="13" spans="1:20" ht="15.75" thickBot="1">
      <c r="A13" s="178"/>
      <c r="B13" s="181"/>
      <c r="C13" s="230"/>
      <c r="D13" s="22" t="str">
        <f>'Canter TD (Евро 3,4) клиенты'!D13</f>
        <v>20*</v>
      </c>
      <c r="E13" s="23" t="str">
        <f>'Canter TD (Евро 3,4) клиенты'!E13</f>
        <v>40*</v>
      </c>
      <c r="F13" s="23" t="str">
        <f>'Canter TD (Евро 3,4) клиенты'!F13</f>
        <v>60*</v>
      </c>
      <c r="G13" s="23" t="str">
        <f>'Canter TD (Евро 3,4) клиенты'!G13</f>
        <v>80*</v>
      </c>
      <c r="H13" s="23" t="str">
        <f>'Canter TD (Евро 3,4) клиенты'!H13</f>
        <v>100*</v>
      </c>
      <c r="I13" s="23" t="str">
        <f>'Canter TD (Евро 3,4) клиенты'!I13</f>
        <v>120*</v>
      </c>
      <c r="J13" s="23" t="str">
        <f>'Canter TD (Евро 3,4) клиенты'!J13</f>
        <v>140*</v>
      </c>
      <c r="K13" s="23" t="str">
        <f>'Canter TD (Евро 3,4) клиенты'!K13</f>
        <v>160*</v>
      </c>
      <c r="L13" s="23" t="str">
        <f>'Canter TD (Евро 3,4) клиенты'!L13</f>
        <v>180*</v>
      </c>
      <c r="M13" s="23" t="str">
        <f>'Canter TD (Евро 3,4) клиенты'!M13</f>
        <v>200*</v>
      </c>
      <c r="N13" s="23" t="str">
        <f>'Canter TD (Евро 3,4) клиенты'!N13</f>
        <v>220*</v>
      </c>
      <c r="O13" s="23" t="str">
        <f>'Canter TD (Евро 3,4) клиенты'!O13</f>
        <v>240*</v>
      </c>
      <c r="P13" s="23" t="str">
        <f>'Canter TD (Евро 3,4) клиенты'!P13</f>
        <v>260*</v>
      </c>
      <c r="Q13" s="23" t="str">
        <f>'Canter TD (Евро 3,4) клиенты'!Q13</f>
        <v>280*</v>
      </c>
      <c r="R13" s="24" t="str">
        <f>'Canter TD (Евро 3,4) клиенты'!R13</f>
        <v>300*</v>
      </c>
      <c r="S13" s="121" t="s">
        <v>93</v>
      </c>
      <c r="T13" s="26" t="s">
        <v>79</v>
      </c>
    </row>
    <row r="14" spans="1:20" ht="15.75" thickBot="1">
      <c r="A14" s="190" t="s">
        <v>51</v>
      </c>
      <c r="B14" s="191"/>
      <c r="C14" s="191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91"/>
      <c r="T14" s="192"/>
    </row>
    <row r="15" spans="1:20" ht="15">
      <c r="A15" s="40">
        <v>1</v>
      </c>
      <c r="B15" s="185" t="s">
        <v>59</v>
      </c>
      <c r="C15" s="186"/>
      <c r="D15" s="29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30" t="s">
        <v>38</v>
      </c>
      <c r="M15" s="30" t="s">
        <v>38</v>
      </c>
      <c r="N15" s="30" t="s">
        <v>38</v>
      </c>
      <c r="O15" s="30" t="s">
        <v>38</v>
      </c>
      <c r="P15" s="30" t="s">
        <v>38</v>
      </c>
      <c r="Q15" s="30" t="s">
        <v>38</v>
      </c>
      <c r="R15" s="31" t="s">
        <v>38</v>
      </c>
      <c r="S15" s="32"/>
      <c r="T15" s="33">
        <v>1.4</v>
      </c>
    </row>
    <row r="16" spans="1:20" ht="15">
      <c r="A16" s="42">
        <v>2</v>
      </c>
      <c r="B16" s="185" t="s">
        <v>58</v>
      </c>
      <c r="C16" s="186"/>
      <c r="D16" s="29" t="s">
        <v>38</v>
      </c>
      <c r="E16" s="30" t="s">
        <v>38</v>
      </c>
      <c r="F16" s="30" t="s">
        <v>38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30" t="s">
        <v>38</v>
      </c>
      <c r="M16" s="30" t="s">
        <v>38</v>
      </c>
      <c r="N16" s="30" t="s">
        <v>38</v>
      </c>
      <c r="O16" s="30" t="s">
        <v>38</v>
      </c>
      <c r="P16" s="30" t="s">
        <v>38</v>
      </c>
      <c r="Q16" s="30" t="s">
        <v>38</v>
      </c>
      <c r="R16" s="31" t="s">
        <v>38</v>
      </c>
      <c r="S16" s="32"/>
      <c r="T16" s="33">
        <v>0.4</v>
      </c>
    </row>
    <row r="17" spans="1:20" ht="15">
      <c r="A17" s="42">
        <v>3</v>
      </c>
      <c r="B17" s="185" t="s">
        <v>117</v>
      </c>
      <c r="C17" s="186"/>
      <c r="D17" s="29" t="s">
        <v>69</v>
      </c>
      <c r="E17" s="30" t="s">
        <v>69</v>
      </c>
      <c r="F17" s="30" t="s">
        <v>38</v>
      </c>
      <c r="G17" s="30" t="s">
        <v>69</v>
      </c>
      <c r="H17" s="30" t="s">
        <v>69</v>
      </c>
      <c r="I17" s="30" t="s">
        <v>38</v>
      </c>
      <c r="J17" s="30" t="s">
        <v>69</v>
      </c>
      <c r="K17" s="30" t="s">
        <v>69</v>
      </c>
      <c r="L17" s="30" t="s">
        <v>38</v>
      </c>
      <c r="M17" s="30" t="s">
        <v>69</v>
      </c>
      <c r="N17" s="30" t="s">
        <v>69</v>
      </c>
      <c r="O17" s="30" t="s">
        <v>38</v>
      </c>
      <c r="P17" s="30" t="s">
        <v>69</v>
      </c>
      <c r="Q17" s="30" t="s">
        <v>69</v>
      </c>
      <c r="R17" s="30" t="s">
        <v>38</v>
      </c>
      <c r="S17" s="32">
        <v>0.4</v>
      </c>
      <c r="T17" s="33">
        <v>0.2</v>
      </c>
    </row>
    <row r="18" spans="1:20" s="8" customFormat="1" ht="15" customHeight="1">
      <c r="A18" s="42">
        <v>4</v>
      </c>
      <c r="B18" s="185" t="s">
        <v>118</v>
      </c>
      <c r="C18" s="186"/>
      <c r="D18" s="83" t="s">
        <v>37</v>
      </c>
      <c r="E18" s="30" t="s">
        <v>37</v>
      </c>
      <c r="F18" s="30" t="s">
        <v>38</v>
      </c>
      <c r="G18" s="30" t="s">
        <v>37</v>
      </c>
      <c r="H18" s="30" t="s">
        <v>37</v>
      </c>
      <c r="I18" s="30" t="s">
        <v>38</v>
      </c>
      <c r="J18" s="30" t="s">
        <v>37</v>
      </c>
      <c r="K18" s="30" t="s">
        <v>37</v>
      </c>
      <c r="L18" s="30" t="s">
        <v>38</v>
      </c>
      <c r="M18" s="30" t="s">
        <v>37</v>
      </c>
      <c r="N18" s="30" t="s">
        <v>37</v>
      </c>
      <c r="O18" s="30" t="s">
        <v>38</v>
      </c>
      <c r="P18" s="30" t="s">
        <v>37</v>
      </c>
      <c r="Q18" s="38" t="s">
        <v>37</v>
      </c>
      <c r="R18" s="30" t="s">
        <v>38</v>
      </c>
      <c r="S18" s="32">
        <v>0.1</v>
      </c>
      <c r="T18" s="33">
        <v>0.8</v>
      </c>
    </row>
    <row r="19" spans="1:20" ht="30" customHeight="1">
      <c r="A19" s="42">
        <v>5</v>
      </c>
      <c r="B19" s="169" t="s">
        <v>71</v>
      </c>
      <c r="C19" s="170"/>
      <c r="D19" s="83" t="s">
        <v>37</v>
      </c>
      <c r="E19" s="30" t="s">
        <v>37</v>
      </c>
      <c r="F19" s="30" t="s">
        <v>37</v>
      </c>
      <c r="G19" s="30" t="s">
        <v>37</v>
      </c>
      <c r="H19" s="30" t="s">
        <v>37</v>
      </c>
      <c r="I19" s="30" t="s">
        <v>37</v>
      </c>
      <c r="J19" s="30" t="s">
        <v>37</v>
      </c>
      <c r="K19" s="30" t="s">
        <v>37</v>
      </c>
      <c r="L19" s="30" t="s">
        <v>37</v>
      </c>
      <c r="M19" s="30" t="s">
        <v>37</v>
      </c>
      <c r="N19" s="30" t="s">
        <v>37</v>
      </c>
      <c r="O19" s="30" t="s">
        <v>37</v>
      </c>
      <c r="P19" s="30" t="s">
        <v>37</v>
      </c>
      <c r="Q19" s="38" t="s">
        <v>37</v>
      </c>
      <c r="R19" s="84" t="s">
        <v>37</v>
      </c>
      <c r="S19" s="47">
        <v>0.3</v>
      </c>
      <c r="T19" s="41"/>
    </row>
    <row r="20" spans="1:20" s="8" customFormat="1" ht="15">
      <c r="A20" s="42">
        <v>6</v>
      </c>
      <c r="B20" s="185" t="s">
        <v>112</v>
      </c>
      <c r="C20" s="186"/>
      <c r="D20" s="29"/>
      <c r="E20" s="30"/>
      <c r="F20" s="30" t="s">
        <v>37</v>
      </c>
      <c r="G20" s="30"/>
      <c r="H20" s="30"/>
      <c r="I20" s="30" t="s">
        <v>37</v>
      </c>
      <c r="J20" s="30"/>
      <c r="K20" s="30"/>
      <c r="L20" s="30" t="s">
        <v>37</v>
      </c>
      <c r="M20" s="30"/>
      <c r="N20" s="30"/>
      <c r="O20" s="30" t="s">
        <v>37</v>
      </c>
      <c r="P20" s="30"/>
      <c r="Q20" s="30"/>
      <c r="R20" s="30" t="s">
        <v>37</v>
      </c>
      <c r="S20" s="32">
        <v>0.6</v>
      </c>
      <c r="T20" s="33"/>
    </row>
    <row r="21" spans="1:20" s="8" customFormat="1" ht="15">
      <c r="A21" s="42">
        <v>7</v>
      </c>
      <c r="B21" s="185" t="s">
        <v>72</v>
      </c>
      <c r="C21" s="187"/>
      <c r="D21" s="29"/>
      <c r="E21" s="30"/>
      <c r="F21" s="30" t="s">
        <v>37</v>
      </c>
      <c r="G21" s="30"/>
      <c r="H21" s="30"/>
      <c r="I21" s="30" t="s">
        <v>37</v>
      </c>
      <c r="J21" s="30"/>
      <c r="K21" s="30"/>
      <c r="L21" s="30" t="s">
        <v>37</v>
      </c>
      <c r="M21" s="30"/>
      <c r="N21" s="30"/>
      <c r="O21" s="30" t="s">
        <v>37</v>
      </c>
      <c r="P21" s="30"/>
      <c r="Q21" s="30"/>
      <c r="R21" s="30" t="s">
        <v>37</v>
      </c>
      <c r="S21" s="32">
        <v>2</v>
      </c>
      <c r="T21" s="33"/>
    </row>
    <row r="22" spans="1:20" ht="29.25" customHeight="1">
      <c r="A22" s="42">
        <v>8</v>
      </c>
      <c r="B22" s="185" t="s">
        <v>113</v>
      </c>
      <c r="C22" s="186"/>
      <c r="D22" s="29" t="s">
        <v>37</v>
      </c>
      <c r="E22" s="30" t="s">
        <v>37</v>
      </c>
      <c r="F22" s="30" t="s">
        <v>37</v>
      </c>
      <c r="G22" s="30" t="s">
        <v>37</v>
      </c>
      <c r="H22" s="30" t="s">
        <v>37</v>
      </c>
      <c r="I22" s="30" t="s">
        <v>37</v>
      </c>
      <c r="J22" s="30" t="s">
        <v>37</v>
      </c>
      <c r="K22" s="30" t="s">
        <v>37</v>
      </c>
      <c r="L22" s="30" t="s">
        <v>37</v>
      </c>
      <c r="M22" s="30" t="s">
        <v>37</v>
      </c>
      <c r="N22" s="30" t="s">
        <v>37</v>
      </c>
      <c r="O22" s="30" t="s">
        <v>37</v>
      </c>
      <c r="P22" s="30" t="s">
        <v>37</v>
      </c>
      <c r="Q22" s="30" t="s">
        <v>37</v>
      </c>
      <c r="R22" s="31" t="s">
        <v>37</v>
      </c>
      <c r="S22" s="32">
        <v>0.2</v>
      </c>
      <c r="T22" s="33"/>
    </row>
    <row r="23" spans="1:20" s="8" customFormat="1" ht="29.25" customHeight="1" thickBot="1">
      <c r="A23" s="43">
        <v>9</v>
      </c>
      <c r="B23" s="185" t="s">
        <v>73</v>
      </c>
      <c r="C23" s="186"/>
      <c r="D23" s="29"/>
      <c r="E23" s="30"/>
      <c r="F23" s="30" t="s">
        <v>37</v>
      </c>
      <c r="G23" s="30"/>
      <c r="H23" s="30"/>
      <c r="I23" s="30" t="s">
        <v>37</v>
      </c>
      <c r="J23" s="30"/>
      <c r="K23" s="30"/>
      <c r="L23" s="30" t="s">
        <v>37</v>
      </c>
      <c r="M23" s="30"/>
      <c r="N23" s="30"/>
      <c r="O23" s="30" t="s">
        <v>37</v>
      </c>
      <c r="P23" s="30"/>
      <c r="Q23" s="30"/>
      <c r="R23" s="30" t="s">
        <v>37</v>
      </c>
      <c r="S23" s="32">
        <v>0.2</v>
      </c>
      <c r="T23" s="33"/>
    </row>
    <row r="24" spans="1:20" ht="15.75" thickBot="1">
      <c r="A24" s="193" t="s">
        <v>52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5"/>
    </row>
    <row r="25" spans="1:20" ht="15">
      <c r="A25" s="40">
        <v>1</v>
      </c>
      <c r="B25" s="196" t="s">
        <v>61</v>
      </c>
      <c r="C25" s="197"/>
      <c r="D25" s="27" t="s">
        <v>37</v>
      </c>
      <c r="E25" s="28" t="s">
        <v>37</v>
      </c>
      <c r="F25" s="28" t="s">
        <v>38</v>
      </c>
      <c r="G25" s="28" t="s">
        <v>37</v>
      </c>
      <c r="H25" s="28" t="s">
        <v>37</v>
      </c>
      <c r="I25" s="28" t="s">
        <v>38</v>
      </c>
      <c r="J25" s="28" t="s">
        <v>37</v>
      </c>
      <c r="K25" s="28" t="s">
        <v>37</v>
      </c>
      <c r="L25" s="28" t="s">
        <v>38</v>
      </c>
      <c r="M25" s="28" t="s">
        <v>37</v>
      </c>
      <c r="N25" s="28" t="s">
        <v>37</v>
      </c>
      <c r="O25" s="28" t="s">
        <v>38</v>
      </c>
      <c r="P25" s="28" t="s">
        <v>37</v>
      </c>
      <c r="Q25" s="28" t="s">
        <v>37</v>
      </c>
      <c r="R25" s="36" t="s">
        <v>38</v>
      </c>
      <c r="S25" s="87">
        <v>0.1</v>
      </c>
      <c r="T25" s="71">
        <v>0.4</v>
      </c>
    </row>
    <row r="26" spans="1:20" ht="15">
      <c r="A26" s="42">
        <v>2</v>
      </c>
      <c r="B26" s="188" t="s">
        <v>62</v>
      </c>
      <c r="C26" s="189"/>
      <c r="D26" s="29" t="s">
        <v>37</v>
      </c>
      <c r="E26" s="30" t="s">
        <v>37</v>
      </c>
      <c r="F26" s="30" t="s">
        <v>38</v>
      </c>
      <c r="G26" s="30" t="s">
        <v>37</v>
      </c>
      <c r="H26" s="30" t="s">
        <v>37</v>
      </c>
      <c r="I26" s="30" t="s">
        <v>38</v>
      </c>
      <c r="J26" s="30" t="s">
        <v>37</v>
      </c>
      <c r="K26" s="30" t="s">
        <v>37</v>
      </c>
      <c r="L26" s="30" t="s">
        <v>38</v>
      </c>
      <c r="M26" s="30" t="s">
        <v>37</v>
      </c>
      <c r="N26" s="30" t="s">
        <v>37</v>
      </c>
      <c r="O26" s="30" t="s">
        <v>38</v>
      </c>
      <c r="P26" s="30" t="s">
        <v>37</v>
      </c>
      <c r="Q26" s="30" t="s">
        <v>37</v>
      </c>
      <c r="R26" s="34" t="s">
        <v>38</v>
      </c>
      <c r="S26" s="32">
        <v>0.1</v>
      </c>
      <c r="T26" s="33">
        <v>0.3</v>
      </c>
    </row>
    <row r="27" spans="1:20" ht="29.25" customHeight="1">
      <c r="A27" s="42">
        <v>3</v>
      </c>
      <c r="B27" s="188" t="s">
        <v>74</v>
      </c>
      <c r="C27" s="189"/>
      <c r="D27" s="29" t="s">
        <v>37</v>
      </c>
      <c r="E27" s="30" t="s">
        <v>37</v>
      </c>
      <c r="F27" s="30" t="s">
        <v>37</v>
      </c>
      <c r="G27" s="30" t="s">
        <v>37</v>
      </c>
      <c r="H27" s="30" t="s">
        <v>37</v>
      </c>
      <c r="I27" s="30" t="s">
        <v>37</v>
      </c>
      <c r="J27" s="30" t="s">
        <v>37</v>
      </c>
      <c r="K27" s="30" t="s">
        <v>37</v>
      </c>
      <c r="L27" s="30" t="s">
        <v>37</v>
      </c>
      <c r="M27" s="30" t="s">
        <v>37</v>
      </c>
      <c r="N27" s="30" t="s">
        <v>37</v>
      </c>
      <c r="O27" s="30" t="s">
        <v>37</v>
      </c>
      <c r="P27" s="30" t="s">
        <v>37</v>
      </c>
      <c r="Q27" s="30" t="s">
        <v>37</v>
      </c>
      <c r="R27" s="34" t="s">
        <v>37</v>
      </c>
      <c r="S27" s="32">
        <v>0.4</v>
      </c>
      <c r="T27" s="33"/>
    </row>
    <row r="28" spans="1:20" ht="29.25" customHeight="1">
      <c r="A28" s="42">
        <v>4</v>
      </c>
      <c r="B28" s="188" t="s">
        <v>60</v>
      </c>
      <c r="C28" s="189"/>
      <c r="D28" s="29" t="s">
        <v>75</v>
      </c>
      <c r="E28" s="30" t="s">
        <v>75</v>
      </c>
      <c r="F28" s="30" t="s">
        <v>75</v>
      </c>
      <c r="G28" s="30" t="s">
        <v>75</v>
      </c>
      <c r="H28" s="30" t="s">
        <v>75</v>
      </c>
      <c r="I28" s="30" t="s">
        <v>75</v>
      </c>
      <c r="J28" s="30" t="s">
        <v>75</v>
      </c>
      <c r="K28" s="30" t="s">
        <v>75</v>
      </c>
      <c r="L28" s="30" t="s">
        <v>75</v>
      </c>
      <c r="M28" s="30" t="s">
        <v>75</v>
      </c>
      <c r="N28" s="30" t="s">
        <v>75</v>
      </c>
      <c r="O28" s="30" t="s">
        <v>75</v>
      </c>
      <c r="P28" s="30" t="s">
        <v>75</v>
      </c>
      <c r="Q28" s="30" t="s">
        <v>75</v>
      </c>
      <c r="R28" s="34" t="s">
        <v>75</v>
      </c>
      <c r="S28" s="32"/>
      <c r="T28" s="33">
        <v>0.1</v>
      </c>
    </row>
    <row r="29" spans="1:20" ht="15" customHeight="1">
      <c r="A29" s="42">
        <v>5</v>
      </c>
      <c r="B29" s="188" t="s">
        <v>76</v>
      </c>
      <c r="C29" s="189"/>
      <c r="D29" s="29" t="s">
        <v>37</v>
      </c>
      <c r="E29" s="30" t="s">
        <v>37</v>
      </c>
      <c r="F29" s="30" t="s">
        <v>37</v>
      </c>
      <c r="G29" s="30" t="s">
        <v>37</v>
      </c>
      <c r="H29" s="30" t="s">
        <v>37</v>
      </c>
      <c r="I29" s="30" t="s">
        <v>37</v>
      </c>
      <c r="J29" s="30" t="s">
        <v>37</v>
      </c>
      <c r="K29" s="30" t="s">
        <v>37</v>
      </c>
      <c r="L29" s="30" t="s">
        <v>37</v>
      </c>
      <c r="M29" s="30" t="s">
        <v>37</v>
      </c>
      <c r="N29" s="30" t="s">
        <v>37</v>
      </c>
      <c r="O29" s="30" t="s">
        <v>37</v>
      </c>
      <c r="P29" s="30" t="s">
        <v>37</v>
      </c>
      <c r="Q29" s="30" t="s">
        <v>37</v>
      </c>
      <c r="R29" s="34" t="s">
        <v>37</v>
      </c>
      <c r="S29" s="32">
        <v>0.1</v>
      </c>
      <c r="T29" s="33"/>
    </row>
    <row r="30" spans="1:20" ht="29.25" customHeight="1" thickBot="1">
      <c r="A30" s="43">
        <v>6</v>
      </c>
      <c r="B30" s="200" t="s">
        <v>67</v>
      </c>
      <c r="C30" s="201"/>
      <c r="D30" s="22" t="s">
        <v>37</v>
      </c>
      <c r="E30" s="23" t="s">
        <v>37</v>
      </c>
      <c r="F30" s="23" t="s">
        <v>75</v>
      </c>
      <c r="G30" s="23" t="s">
        <v>37</v>
      </c>
      <c r="H30" s="23" t="s">
        <v>37</v>
      </c>
      <c r="I30" s="23" t="s">
        <v>75</v>
      </c>
      <c r="J30" s="23" t="s">
        <v>37</v>
      </c>
      <c r="K30" s="23" t="s">
        <v>37</v>
      </c>
      <c r="L30" s="23" t="s">
        <v>75</v>
      </c>
      <c r="M30" s="23" t="s">
        <v>37</v>
      </c>
      <c r="N30" s="23" t="s">
        <v>37</v>
      </c>
      <c r="O30" s="23" t="s">
        <v>75</v>
      </c>
      <c r="P30" s="23" t="s">
        <v>37</v>
      </c>
      <c r="Q30" s="23" t="s">
        <v>37</v>
      </c>
      <c r="R30" s="24" t="s">
        <v>75</v>
      </c>
      <c r="S30" s="75">
        <v>0.2</v>
      </c>
      <c r="T30" s="72">
        <v>3.6</v>
      </c>
    </row>
    <row r="31" spans="1:20" ht="15.75" thickBot="1">
      <c r="A31" s="202" t="s">
        <v>39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4"/>
    </row>
    <row r="32" spans="1:20" ht="15" customHeight="1">
      <c r="A32" s="40">
        <v>1</v>
      </c>
      <c r="B32" s="196" t="s">
        <v>63</v>
      </c>
      <c r="C32" s="208"/>
      <c r="D32" s="27" t="s">
        <v>37</v>
      </c>
      <c r="E32" s="28" t="s">
        <v>37</v>
      </c>
      <c r="F32" s="28" t="s">
        <v>38</v>
      </c>
      <c r="G32" s="28" t="s">
        <v>37</v>
      </c>
      <c r="H32" s="28" t="s">
        <v>37</v>
      </c>
      <c r="I32" s="28" t="s">
        <v>38</v>
      </c>
      <c r="J32" s="28" t="s">
        <v>37</v>
      </c>
      <c r="K32" s="28" t="s">
        <v>37</v>
      </c>
      <c r="L32" s="28" t="s">
        <v>38</v>
      </c>
      <c r="M32" s="28" t="s">
        <v>37</v>
      </c>
      <c r="N32" s="28" t="s">
        <v>37</v>
      </c>
      <c r="O32" s="28" t="s">
        <v>38</v>
      </c>
      <c r="P32" s="28" t="s">
        <v>37</v>
      </c>
      <c r="Q32" s="28" t="s">
        <v>37</v>
      </c>
      <c r="R32" s="68" t="s">
        <v>38</v>
      </c>
      <c r="S32" s="87">
        <v>0.1</v>
      </c>
      <c r="T32" s="71">
        <v>0.8</v>
      </c>
    </row>
    <row r="33" spans="1:20" ht="45" customHeight="1">
      <c r="A33" s="42">
        <v>2</v>
      </c>
      <c r="B33" s="186" t="s">
        <v>114</v>
      </c>
      <c r="C33" s="186"/>
      <c r="D33" s="29" t="s">
        <v>37</v>
      </c>
      <c r="E33" s="30" t="s">
        <v>37</v>
      </c>
      <c r="F33" s="30" t="s">
        <v>37</v>
      </c>
      <c r="G33" s="30" t="s">
        <v>37</v>
      </c>
      <c r="H33" s="30" t="s">
        <v>37</v>
      </c>
      <c r="I33" s="30" t="s">
        <v>37</v>
      </c>
      <c r="J33" s="30" t="s">
        <v>37</v>
      </c>
      <c r="K33" s="30" t="s">
        <v>37</v>
      </c>
      <c r="L33" s="30" t="s">
        <v>37</v>
      </c>
      <c r="M33" s="30" t="s">
        <v>37</v>
      </c>
      <c r="N33" s="30" t="s">
        <v>37</v>
      </c>
      <c r="O33" s="30" t="s">
        <v>37</v>
      </c>
      <c r="P33" s="30" t="s">
        <v>37</v>
      </c>
      <c r="Q33" s="30" t="s">
        <v>37</v>
      </c>
      <c r="R33" s="69" t="s">
        <v>37</v>
      </c>
      <c r="S33" s="32">
        <v>0.2</v>
      </c>
      <c r="T33" s="33"/>
    </row>
    <row r="34" spans="1:20" ht="15.75" thickBot="1">
      <c r="A34" s="43">
        <v>3</v>
      </c>
      <c r="B34" s="209" t="s">
        <v>64</v>
      </c>
      <c r="C34" s="209"/>
      <c r="D34" s="22" t="s">
        <v>37</v>
      </c>
      <c r="E34" s="23" t="s">
        <v>37</v>
      </c>
      <c r="F34" s="23" t="s">
        <v>37</v>
      </c>
      <c r="G34" s="23" t="s">
        <v>37</v>
      </c>
      <c r="H34" s="23" t="s">
        <v>37</v>
      </c>
      <c r="I34" s="23" t="s">
        <v>37</v>
      </c>
      <c r="J34" s="23" t="s">
        <v>37</v>
      </c>
      <c r="K34" s="23" t="s">
        <v>37</v>
      </c>
      <c r="L34" s="23" t="s">
        <v>37</v>
      </c>
      <c r="M34" s="23" t="s">
        <v>37</v>
      </c>
      <c r="N34" s="23" t="s">
        <v>37</v>
      </c>
      <c r="O34" s="23" t="s">
        <v>37</v>
      </c>
      <c r="P34" s="23" t="s">
        <v>37</v>
      </c>
      <c r="Q34" s="23" t="s">
        <v>37</v>
      </c>
      <c r="R34" s="70" t="s">
        <v>37</v>
      </c>
      <c r="S34" s="75">
        <v>0.1</v>
      </c>
      <c r="T34" s="72"/>
    </row>
    <row r="35" spans="1:20" ht="15.75" thickBot="1">
      <c r="A35" s="202" t="s">
        <v>40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4"/>
    </row>
    <row r="36" spans="1:20" ht="15">
      <c r="A36" s="40">
        <v>1</v>
      </c>
      <c r="B36" s="196" t="s">
        <v>115</v>
      </c>
      <c r="C36" s="197"/>
      <c r="D36" s="27" t="s">
        <v>37</v>
      </c>
      <c r="E36" s="28" t="s">
        <v>37</v>
      </c>
      <c r="F36" s="28" t="s">
        <v>38</v>
      </c>
      <c r="G36" s="28" t="s">
        <v>37</v>
      </c>
      <c r="H36" s="28" t="s">
        <v>37</v>
      </c>
      <c r="I36" s="28" t="s">
        <v>38</v>
      </c>
      <c r="J36" s="28" t="s">
        <v>37</v>
      </c>
      <c r="K36" s="28" t="s">
        <v>37</v>
      </c>
      <c r="L36" s="28" t="s">
        <v>38</v>
      </c>
      <c r="M36" s="28" t="s">
        <v>37</v>
      </c>
      <c r="N36" s="28" t="s">
        <v>37</v>
      </c>
      <c r="O36" s="28" t="s">
        <v>38</v>
      </c>
      <c r="P36" s="28" t="s">
        <v>37</v>
      </c>
      <c r="Q36" s="28" t="s">
        <v>37</v>
      </c>
      <c r="R36" s="36" t="s">
        <v>38</v>
      </c>
      <c r="S36" s="86">
        <v>0.1</v>
      </c>
      <c r="T36" s="71">
        <v>1.1</v>
      </c>
    </row>
    <row r="37" spans="1:20" ht="29.25" customHeight="1">
      <c r="A37" s="42">
        <v>2</v>
      </c>
      <c r="B37" s="188" t="s">
        <v>80</v>
      </c>
      <c r="C37" s="189"/>
      <c r="D37" s="29" t="s">
        <v>37</v>
      </c>
      <c r="E37" s="30" t="s">
        <v>37</v>
      </c>
      <c r="F37" s="30" t="s">
        <v>37</v>
      </c>
      <c r="G37" s="30" t="s">
        <v>37</v>
      </c>
      <c r="H37" s="30" t="s">
        <v>37</v>
      </c>
      <c r="I37" s="30" t="s">
        <v>37</v>
      </c>
      <c r="J37" s="30" t="s">
        <v>37</v>
      </c>
      <c r="K37" s="30" t="s">
        <v>37</v>
      </c>
      <c r="L37" s="30" t="s">
        <v>37</v>
      </c>
      <c r="M37" s="30" t="s">
        <v>37</v>
      </c>
      <c r="N37" s="30" t="s">
        <v>37</v>
      </c>
      <c r="O37" s="30" t="s">
        <v>37</v>
      </c>
      <c r="P37" s="30" t="s">
        <v>37</v>
      </c>
      <c r="Q37" s="30" t="s">
        <v>37</v>
      </c>
      <c r="R37" s="34" t="s">
        <v>37</v>
      </c>
      <c r="S37" s="45">
        <v>0.2</v>
      </c>
      <c r="T37" s="33"/>
    </row>
    <row r="38" spans="1:20" ht="29.25" customHeight="1">
      <c r="A38" s="42">
        <v>3</v>
      </c>
      <c r="B38" s="188" t="s">
        <v>65</v>
      </c>
      <c r="C38" s="189"/>
      <c r="D38" s="29" t="s">
        <v>37</v>
      </c>
      <c r="E38" s="30" t="s">
        <v>37</v>
      </c>
      <c r="F38" s="30" t="s">
        <v>37</v>
      </c>
      <c r="G38" s="30" t="s">
        <v>37</v>
      </c>
      <c r="H38" s="30" t="s">
        <v>37</v>
      </c>
      <c r="I38" s="30" t="s">
        <v>37</v>
      </c>
      <c r="J38" s="30" t="s">
        <v>37</v>
      </c>
      <c r="K38" s="30" t="s">
        <v>37</v>
      </c>
      <c r="L38" s="30" t="s">
        <v>37</v>
      </c>
      <c r="M38" s="30" t="s">
        <v>37</v>
      </c>
      <c r="N38" s="30" t="s">
        <v>37</v>
      </c>
      <c r="O38" s="30" t="s">
        <v>37</v>
      </c>
      <c r="P38" s="30" t="s">
        <v>37</v>
      </c>
      <c r="Q38" s="30" t="s">
        <v>37</v>
      </c>
      <c r="R38" s="34" t="s">
        <v>37</v>
      </c>
      <c r="S38" s="45">
        <v>0.1</v>
      </c>
      <c r="T38" s="33"/>
    </row>
    <row r="39" spans="1:20" ht="29.25" customHeight="1">
      <c r="A39" s="42">
        <v>4</v>
      </c>
      <c r="B39" s="188" t="s">
        <v>81</v>
      </c>
      <c r="C39" s="189"/>
      <c r="D39" s="29" t="s">
        <v>37</v>
      </c>
      <c r="E39" s="30" t="s">
        <v>37</v>
      </c>
      <c r="F39" s="30" t="s">
        <v>37</v>
      </c>
      <c r="G39" s="30" t="s">
        <v>37</v>
      </c>
      <c r="H39" s="30" t="s">
        <v>37</v>
      </c>
      <c r="I39" s="30" t="s">
        <v>37</v>
      </c>
      <c r="J39" s="30" t="s">
        <v>37</v>
      </c>
      <c r="K39" s="30" t="s">
        <v>37</v>
      </c>
      <c r="L39" s="30" t="s">
        <v>37</v>
      </c>
      <c r="M39" s="30" t="s">
        <v>37</v>
      </c>
      <c r="N39" s="30" t="s">
        <v>37</v>
      </c>
      <c r="O39" s="30" t="s">
        <v>37</v>
      </c>
      <c r="P39" s="30" t="s">
        <v>37</v>
      </c>
      <c r="Q39" s="30" t="s">
        <v>37</v>
      </c>
      <c r="R39" s="34" t="s">
        <v>37</v>
      </c>
      <c r="S39" s="45">
        <v>0.2</v>
      </c>
      <c r="T39" s="33"/>
    </row>
    <row r="40" spans="1:20" ht="15.75" thickBot="1">
      <c r="A40" s="43">
        <v>5</v>
      </c>
      <c r="B40" s="200" t="s">
        <v>82</v>
      </c>
      <c r="C40" s="201"/>
      <c r="D40" s="22" t="s">
        <v>37</v>
      </c>
      <c r="E40" s="23" t="s">
        <v>37</v>
      </c>
      <c r="F40" s="23" t="s">
        <v>37</v>
      </c>
      <c r="G40" s="23" t="s">
        <v>37</v>
      </c>
      <c r="H40" s="23" t="s">
        <v>37</v>
      </c>
      <c r="I40" s="23" t="s">
        <v>37</v>
      </c>
      <c r="J40" s="23" t="s">
        <v>37</v>
      </c>
      <c r="K40" s="23" t="s">
        <v>37</v>
      </c>
      <c r="L40" s="23" t="s">
        <v>37</v>
      </c>
      <c r="M40" s="23" t="s">
        <v>37</v>
      </c>
      <c r="N40" s="23" t="s">
        <v>37</v>
      </c>
      <c r="O40" s="23" t="s">
        <v>37</v>
      </c>
      <c r="P40" s="23" t="s">
        <v>37</v>
      </c>
      <c r="Q40" s="23" t="s">
        <v>37</v>
      </c>
      <c r="R40" s="24" t="s">
        <v>37</v>
      </c>
      <c r="S40" s="73">
        <v>0.2</v>
      </c>
      <c r="T40" s="72"/>
    </row>
    <row r="41" spans="1:20" ht="13.5" customHeight="1" thickBot="1">
      <c r="A41" s="202" t="s">
        <v>85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3"/>
    </row>
    <row r="42" spans="1:20" ht="30" customHeight="1">
      <c r="A42" s="52">
        <v>1</v>
      </c>
      <c r="B42" s="216" t="s">
        <v>77</v>
      </c>
      <c r="C42" s="208"/>
      <c r="D42" s="35" t="s">
        <v>75</v>
      </c>
      <c r="E42" s="28" t="s">
        <v>75</v>
      </c>
      <c r="F42" s="28" t="s">
        <v>75</v>
      </c>
      <c r="G42" s="28" t="s">
        <v>75</v>
      </c>
      <c r="H42" s="28" t="s">
        <v>75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 t="s">
        <v>75</v>
      </c>
      <c r="N42" s="28" t="s">
        <v>75</v>
      </c>
      <c r="O42" s="28" t="s">
        <v>75</v>
      </c>
      <c r="P42" s="28" t="s">
        <v>75</v>
      </c>
      <c r="Q42" s="28" t="s">
        <v>75</v>
      </c>
      <c r="R42" s="36" t="s">
        <v>75</v>
      </c>
      <c r="S42" s="87"/>
      <c r="T42" s="71">
        <v>0.1</v>
      </c>
    </row>
    <row r="43" spans="1:20" ht="15">
      <c r="A43" s="39">
        <v>2</v>
      </c>
      <c r="B43" s="210" t="s">
        <v>84</v>
      </c>
      <c r="C43" s="211"/>
      <c r="D43" s="37" t="s">
        <v>37</v>
      </c>
      <c r="E43" s="38" t="s">
        <v>37</v>
      </c>
      <c r="F43" s="38" t="s">
        <v>37</v>
      </c>
      <c r="G43" s="38" t="s">
        <v>37</v>
      </c>
      <c r="H43" s="38" t="s">
        <v>37</v>
      </c>
      <c r="I43" s="38" t="s">
        <v>37</v>
      </c>
      <c r="J43" s="38" t="s">
        <v>37</v>
      </c>
      <c r="K43" s="38" t="s">
        <v>37</v>
      </c>
      <c r="L43" s="38" t="s">
        <v>37</v>
      </c>
      <c r="M43" s="38" t="s">
        <v>37</v>
      </c>
      <c r="N43" s="38" t="s">
        <v>37</v>
      </c>
      <c r="O43" s="38" t="s">
        <v>37</v>
      </c>
      <c r="P43" s="38" t="s">
        <v>37</v>
      </c>
      <c r="Q43" s="38" t="s">
        <v>37</v>
      </c>
      <c r="R43" s="44" t="s">
        <v>37</v>
      </c>
      <c r="S43" s="47">
        <v>0.2</v>
      </c>
      <c r="T43" s="41"/>
    </row>
    <row r="44" spans="1:20" ht="15">
      <c r="A44" s="39">
        <v>3</v>
      </c>
      <c r="B44" s="210" t="s">
        <v>83</v>
      </c>
      <c r="C44" s="211"/>
      <c r="D44" s="37" t="s">
        <v>75</v>
      </c>
      <c r="E44" s="38" t="s">
        <v>75</v>
      </c>
      <c r="F44" s="38" t="s">
        <v>75</v>
      </c>
      <c r="G44" s="38" t="s">
        <v>75</v>
      </c>
      <c r="H44" s="38" t="s">
        <v>75</v>
      </c>
      <c r="I44" s="38" t="s">
        <v>75</v>
      </c>
      <c r="J44" s="38" t="s">
        <v>75</v>
      </c>
      <c r="K44" s="38" t="s">
        <v>75</v>
      </c>
      <c r="L44" s="38" t="s">
        <v>75</v>
      </c>
      <c r="M44" s="38" t="s">
        <v>75</v>
      </c>
      <c r="N44" s="38" t="s">
        <v>75</v>
      </c>
      <c r="O44" s="38" t="s">
        <v>75</v>
      </c>
      <c r="P44" s="38" t="s">
        <v>75</v>
      </c>
      <c r="Q44" s="38" t="s">
        <v>75</v>
      </c>
      <c r="R44" s="44" t="s">
        <v>75</v>
      </c>
      <c r="S44" s="47"/>
      <c r="T44" s="41">
        <v>0.1</v>
      </c>
    </row>
    <row r="45" spans="1:20" ht="29.25" customHeight="1" thickBot="1">
      <c r="A45" s="100">
        <v>4</v>
      </c>
      <c r="B45" s="214" t="s">
        <v>78</v>
      </c>
      <c r="C45" s="215"/>
      <c r="D45" s="101" t="s">
        <v>37</v>
      </c>
      <c r="E45" s="102" t="s">
        <v>37</v>
      </c>
      <c r="F45" s="102" t="s">
        <v>37</v>
      </c>
      <c r="G45" s="102" t="s">
        <v>37</v>
      </c>
      <c r="H45" s="102" t="s">
        <v>37</v>
      </c>
      <c r="I45" s="102" t="s">
        <v>37</v>
      </c>
      <c r="J45" s="102" t="s">
        <v>37</v>
      </c>
      <c r="K45" s="102" t="s">
        <v>37</v>
      </c>
      <c r="L45" s="102" t="s">
        <v>37</v>
      </c>
      <c r="M45" s="102" t="s">
        <v>37</v>
      </c>
      <c r="N45" s="102" t="s">
        <v>37</v>
      </c>
      <c r="O45" s="102" t="s">
        <v>37</v>
      </c>
      <c r="P45" s="102" t="s">
        <v>37</v>
      </c>
      <c r="Q45" s="102" t="s">
        <v>37</v>
      </c>
      <c r="R45" s="103" t="s">
        <v>37</v>
      </c>
      <c r="S45" s="104">
        <v>0.2</v>
      </c>
      <c r="T45" s="105"/>
    </row>
    <row r="46" spans="1:20" ht="13.5" customHeight="1" thickBot="1">
      <c r="A46" s="202" t="s">
        <v>86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3"/>
    </row>
    <row r="47" spans="1:20" ht="15">
      <c r="A47" s="52">
        <v>1</v>
      </c>
      <c r="B47" s="216" t="s">
        <v>87</v>
      </c>
      <c r="C47" s="208"/>
      <c r="D47" s="35" t="s">
        <v>37</v>
      </c>
      <c r="E47" s="28" t="s">
        <v>37</v>
      </c>
      <c r="F47" s="28" t="s">
        <v>37</v>
      </c>
      <c r="G47" s="28" t="s">
        <v>37</v>
      </c>
      <c r="H47" s="28" t="s">
        <v>37</v>
      </c>
      <c r="I47" s="28" t="s">
        <v>37</v>
      </c>
      <c r="J47" s="28" t="s">
        <v>37</v>
      </c>
      <c r="K47" s="28" t="s">
        <v>37</v>
      </c>
      <c r="L47" s="28" t="s">
        <v>37</v>
      </c>
      <c r="M47" s="28" t="s">
        <v>37</v>
      </c>
      <c r="N47" s="28" t="s">
        <v>37</v>
      </c>
      <c r="O47" s="28" t="s">
        <v>37</v>
      </c>
      <c r="P47" s="28" t="s">
        <v>37</v>
      </c>
      <c r="Q47" s="28" t="s">
        <v>37</v>
      </c>
      <c r="R47" s="74" t="s">
        <v>37</v>
      </c>
      <c r="S47" s="87">
        <v>0.1</v>
      </c>
      <c r="T47" s="71"/>
    </row>
    <row r="48" spans="1:20" ht="58.5" customHeight="1">
      <c r="A48" s="39">
        <v>2</v>
      </c>
      <c r="B48" s="210" t="s">
        <v>88</v>
      </c>
      <c r="C48" s="211"/>
      <c r="D48" s="37" t="s">
        <v>37</v>
      </c>
      <c r="E48" s="38" t="s">
        <v>37</v>
      </c>
      <c r="F48" s="38" t="s">
        <v>37</v>
      </c>
      <c r="G48" s="38" t="s">
        <v>37</v>
      </c>
      <c r="H48" s="38" t="s">
        <v>37</v>
      </c>
      <c r="I48" s="38" t="s">
        <v>37</v>
      </c>
      <c r="J48" s="38" t="s">
        <v>37</v>
      </c>
      <c r="K48" s="38" t="s">
        <v>37</v>
      </c>
      <c r="L48" s="38" t="s">
        <v>37</v>
      </c>
      <c r="M48" s="38" t="s">
        <v>37</v>
      </c>
      <c r="N48" s="38" t="s">
        <v>37</v>
      </c>
      <c r="O48" s="38" t="s">
        <v>37</v>
      </c>
      <c r="P48" s="38" t="s">
        <v>37</v>
      </c>
      <c r="Q48" s="38" t="s">
        <v>37</v>
      </c>
      <c r="R48" s="44" t="s">
        <v>37</v>
      </c>
      <c r="S48" s="47">
        <v>0.2</v>
      </c>
      <c r="T48" s="41"/>
    </row>
    <row r="49" spans="1:20" ht="15.75" thickBot="1">
      <c r="A49" s="100">
        <v>3</v>
      </c>
      <c r="B49" s="214" t="s">
        <v>89</v>
      </c>
      <c r="C49" s="215"/>
      <c r="D49" s="101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2" t="s">
        <v>37</v>
      </c>
      <c r="K49" s="102" t="s">
        <v>37</v>
      </c>
      <c r="L49" s="102" t="s">
        <v>37</v>
      </c>
      <c r="M49" s="102" t="s">
        <v>37</v>
      </c>
      <c r="N49" s="102" t="s">
        <v>37</v>
      </c>
      <c r="O49" s="102" t="s">
        <v>37</v>
      </c>
      <c r="P49" s="102" t="s">
        <v>37</v>
      </c>
      <c r="Q49" s="102" t="s">
        <v>37</v>
      </c>
      <c r="R49" s="103" t="s">
        <v>37</v>
      </c>
      <c r="S49" s="104">
        <v>0.1</v>
      </c>
      <c r="T49" s="105"/>
    </row>
    <row r="50" spans="1:20" ht="13.5" customHeight="1" thickBot="1">
      <c r="A50" s="205" t="s">
        <v>90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7"/>
    </row>
    <row r="51" spans="1:20" ht="60" customHeight="1">
      <c r="A51" s="52">
        <v>1</v>
      </c>
      <c r="B51" s="216" t="s">
        <v>116</v>
      </c>
      <c r="C51" s="208"/>
      <c r="D51" s="35" t="s">
        <v>91</v>
      </c>
      <c r="E51" s="28" t="s">
        <v>91</v>
      </c>
      <c r="F51" s="28" t="s">
        <v>91</v>
      </c>
      <c r="G51" s="28" t="s">
        <v>91</v>
      </c>
      <c r="H51" s="28" t="s">
        <v>91</v>
      </c>
      <c r="I51" s="28" t="s">
        <v>91</v>
      </c>
      <c r="J51" s="28" t="s">
        <v>91</v>
      </c>
      <c r="K51" s="28" t="s">
        <v>91</v>
      </c>
      <c r="L51" s="28" t="s">
        <v>91</v>
      </c>
      <c r="M51" s="28" t="s">
        <v>91</v>
      </c>
      <c r="N51" s="28" t="s">
        <v>91</v>
      </c>
      <c r="O51" s="28" t="s">
        <v>91</v>
      </c>
      <c r="P51" s="28" t="s">
        <v>91</v>
      </c>
      <c r="Q51" s="28" t="s">
        <v>91</v>
      </c>
      <c r="R51" s="74" t="s">
        <v>91</v>
      </c>
      <c r="S51" s="87">
        <v>0.4</v>
      </c>
      <c r="T51" s="71"/>
    </row>
    <row r="52" spans="1:20" ht="15">
      <c r="A52" s="39">
        <v>2</v>
      </c>
      <c r="B52" s="210" t="s">
        <v>94</v>
      </c>
      <c r="C52" s="211"/>
      <c r="D52" s="37"/>
      <c r="E52" s="38"/>
      <c r="F52" s="38" t="s">
        <v>75</v>
      </c>
      <c r="G52" s="38"/>
      <c r="H52" s="38"/>
      <c r="I52" s="38" t="s">
        <v>75</v>
      </c>
      <c r="J52" s="38"/>
      <c r="K52" s="38"/>
      <c r="L52" s="38" t="s">
        <v>75</v>
      </c>
      <c r="M52" s="38"/>
      <c r="N52" s="38"/>
      <c r="O52" s="38" t="s">
        <v>75</v>
      </c>
      <c r="P52" s="38"/>
      <c r="Q52" s="38"/>
      <c r="R52" s="44" t="s">
        <v>75</v>
      </c>
      <c r="S52" s="47"/>
      <c r="T52" s="41">
        <v>0.1</v>
      </c>
    </row>
    <row r="53" spans="1:20" ht="30" customHeight="1">
      <c r="A53" s="39">
        <v>3</v>
      </c>
      <c r="B53" s="185" t="s">
        <v>95</v>
      </c>
      <c r="C53" s="187"/>
      <c r="D53" s="37" t="s">
        <v>37</v>
      </c>
      <c r="E53" s="38" t="s">
        <v>37</v>
      </c>
      <c r="F53" s="38" t="s">
        <v>37</v>
      </c>
      <c r="G53" s="38" t="s">
        <v>37</v>
      </c>
      <c r="H53" s="38" t="s">
        <v>37</v>
      </c>
      <c r="I53" s="38" t="s">
        <v>37</v>
      </c>
      <c r="J53" s="38" t="s">
        <v>37</v>
      </c>
      <c r="K53" s="38" t="s">
        <v>37</v>
      </c>
      <c r="L53" s="38" t="s">
        <v>37</v>
      </c>
      <c r="M53" s="38" t="s">
        <v>37</v>
      </c>
      <c r="N53" s="38" t="s">
        <v>37</v>
      </c>
      <c r="O53" s="38" t="s">
        <v>37</v>
      </c>
      <c r="P53" s="38" t="s">
        <v>37</v>
      </c>
      <c r="Q53" s="38" t="s">
        <v>37</v>
      </c>
      <c r="R53" s="44" t="s">
        <v>37</v>
      </c>
      <c r="S53" s="47">
        <v>0.1</v>
      </c>
      <c r="T53" s="41"/>
    </row>
    <row r="54" spans="1:20" ht="15.75" thickBot="1">
      <c r="A54" s="100">
        <v>4</v>
      </c>
      <c r="B54" s="217" t="s">
        <v>96</v>
      </c>
      <c r="C54" s="218"/>
      <c r="D54" s="101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2" t="s">
        <v>37</v>
      </c>
      <c r="P54" s="102" t="s">
        <v>37</v>
      </c>
      <c r="Q54" s="102" t="s">
        <v>37</v>
      </c>
      <c r="R54" s="103" t="s">
        <v>37</v>
      </c>
      <c r="S54" s="104">
        <v>0.1</v>
      </c>
      <c r="T54" s="105"/>
    </row>
    <row r="55" spans="1:20" ht="15.75" thickBot="1">
      <c r="A55" s="219" t="s">
        <v>50</v>
      </c>
      <c r="B55" s="220"/>
      <c r="C55" s="220"/>
      <c r="D55" s="122">
        <v>4.8</v>
      </c>
      <c r="E55" s="123">
        <v>4.8</v>
      </c>
      <c r="F55" s="123">
        <v>8.4</v>
      </c>
      <c r="G55" s="123">
        <f aca="true" t="shared" si="0" ref="G55:R55">D55</f>
        <v>4.8</v>
      </c>
      <c r="H55" s="123">
        <f>E55</f>
        <v>4.8</v>
      </c>
      <c r="I55" s="123">
        <f t="shared" si="0"/>
        <v>8.4</v>
      </c>
      <c r="J55" s="123">
        <f t="shared" si="0"/>
        <v>4.8</v>
      </c>
      <c r="K55" s="123">
        <f t="shared" si="0"/>
        <v>4.8</v>
      </c>
      <c r="L55" s="123">
        <f t="shared" si="0"/>
        <v>8.4</v>
      </c>
      <c r="M55" s="123">
        <f>J55</f>
        <v>4.8</v>
      </c>
      <c r="N55" s="123">
        <f t="shared" si="0"/>
        <v>4.8</v>
      </c>
      <c r="O55" s="123">
        <f t="shared" si="0"/>
        <v>8.4</v>
      </c>
      <c r="P55" s="123">
        <f t="shared" si="0"/>
        <v>4.8</v>
      </c>
      <c r="Q55" s="123">
        <f t="shared" si="0"/>
        <v>4.8</v>
      </c>
      <c r="R55" s="124">
        <f t="shared" si="0"/>
        <v>8.4</v>
      </c>
      <c r="S55" s="48"/>
      <c r="T55" s="48"/>
    </row>
    <row r="56" spans="1:20" ht="15.75" thickBot="1">
      <c r="A56" s="219" t="s">
        <v>56</v>
      </c>
      <c r="B56" s="220"/>
      <c r="C56" s="220"/>
      <c r="D56" s="66">
        <f>Цены!$D$3*'Canter TD (Евро3,4) сертификаты'!D55</f>
        <v>4320</v>
      </c>
      <c r="E56" s="79">
        <f>Цены!$D$3*'Canter TD (Евро3,4) сертификаты'!E55</f>
        <v>4320</v>
      </c>
      <c r="F56" s="79">
        <f>Цены!$D$3*'Canter TD (Евро3,4) сертификаты'!F55</f>
        <v>7560</v>
      </c>
      <c r="G56" s="79">
        <f>Цены!$D$3*'Canter TD (Евро3,4) сертификаты'!G55</f>
        <v>4320</v>
      </c>
      <c r="H56" s="79">
        <f>Цены!$D$3*'Canter TD (Евро3,4) сертификаты'!H55</f>
        <v>4320</v>
      </c>
      <c r="I56" s="79">
        <f>Цены!$D$3*'Canter TD (Евро3,4) сертификаты'!I55</f>
        <v>7560</v>
      </c>
      <c r="J56" s="79">
        <f>Цены!$D$3*'Canter TD (Евро3,4) сертификаты'!J55</f>
        <v>4320</v>
      </c>
      <c r="K56" s="79">
        <f>Цены!$D$3*'Canter TD (Евро3,4) сертификаты'!K55</f>
        <v>4320</v>
      </c>
      <c r="L56" s="79">
        <f>Цены!$D$3*'Canter TD (Евро3,4) сертификаты'!L55</f>
        <v>7560</v>
      </c>
      <c r="M56" s="79">
        <f>Цены!$D$3*'Canter TD (Евро3,4) сертификаты'!M55</f>
        <v>4320</v>
      </c>
      <c r="N56" s="79">
        <f>Цены!$D$3*'Canter TD (Евро3,4) сертификаты'!N55</f>
        <v>4320</v>
      </c>
      <c r="O56" s="79">
        <f>Цены!$D$3*'Canter TD (Евро3,4) сертификаты'!O55</f>
        <v>7560</v>
      </c>
      <c r="P56" s="79">
        <f>Цены!$D$3*'Canter TD (Евро3,4) сертификаты'!P55</f>
        <v>4320</v>
      </c>
      <c r="Q56" s="79">
        <f>Цены!$D$3*'Canter TD (Евро3,4) сертификаты'!Q55</f>
        <v>4320</v>
      </c>
      <c r="R56" s="80">
        <f>Цены!$D$3*'Canter TD (Евро3,4) сертификаты'!R55</f>
        <v>7560</v>
      </c>
      <c r="S56" s="48"/>
      <c r="T56" s="48"/>
    </row>
    <row r="57" spans="1:20" ht="15">
      <c r="A57" s="49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</row>
    <row r="58" spans="1:16" s="8" customFormat="1" ht="15.75" thickBot="1">
      <c r="A58" s="226" t="s">
        <v>43</v>
      </c>
      <c r="B58" s="226"/>
      <c r="C58" s="226"/>
      <c r="D58" s="227"/>
      <c r="E58" s="227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20" ht="15">
      <c r="A59" s="177" t="s">
        <v>21</v>
      </c>
      <c r="B59" s="179" t="s">
        <v>22</v>
      </c>
      <c r="C59" s="229"/>
      <c r="D59" s="19" t="s">
        <v>23</v>
      </c>
      <c r="E59" s="20" t="s">
        <v>24</v>
      </c>
      <c r="F59" s="20" t="s">
        <v>25</v>
      </c>
      <c r="G59" s="20" t="s">
        <v>26</v>
      </c>
      <c r="H59" s="20" t="s">
        <v>3</v>
      </c>
      <c r="I59" s="20" t="s">
        <v>27</v>
      </c>
      <c r="J59" s="20" t="s">
        <v>28</v>
      </c>
      <c r="K59" s="20" t="s">
        <v>29</v>
      </c>
      <c r="L59" s="20" t="s">
        <v>30</v>
      </c>
      <c r="M59" s="20" t="s">
        <v>31</v>
      </c>
      <c r="N59" s="20" t="s">
        <v>32</v>
      </c>
      <c r="O59" s="20" t="s">
        <v>33</v>
      </c>
      <c r="P59" s="20" t="s">
        <v>34</v>
      </c>
      <c r="Q59" s="20" t="s">
        <v>35</v>
      </c>
      <c r="R59" s="21" t="s">
        <v>4</v>
      </c>
      <c r="S59" s="231" t="s">
        <v>143</v>
      </c>
      <c r="T59" s="232"/>
    </row>
    <row r="60" spans="1:20" ht="15.75" thickBot="1">
      <c r="A60" s="228"/>
      <c r="B60" s="181"/>
      <c r="C60" s="230"/>
      <c r="D60" s="22" t="str">
        <f aca="true" t="shared" si="1" ref="D60:R60">D13</f>
        <v>20*</v>
      </c>
      <c r="E60" s="23" t="str">
        <f t="shared" si="1"/>
        <v>40*</v>
      </c>
      <c r="F60" s="23" t="str">
        <f t="shared" si="1"/>
        <v>60*</v>
      </c>
      <c r="G60" s="23" t="str">
        <f t="shared" si="1"/>
        <v>80*</v>
      </c>
      <c r="H60" s="23" t="str">
        <f t="shared" si="1"/>
        <v>100*</v>
      </c>
      <c r="I60" s="23" t="str">
        <f t="shared" si="1"/>
        <v>120*</v>
      </c>
      <c r="J60" s="23" t="str">
        <f t="shared" si="1"/>
        <v>140*</v>
      </c>
      <c r="K60" s="23" t="str">
        <f t="shared" si="1"/>
        <v>160*</v>
      </c>
      <c r="L60" s="23" t="str">
        <f t="shared" si="1"/>
        <v>180*</v>
      </c>
      <c r="M60" s="23" t="str">
        <f t="shared" si="1"/>
        <v>200*</v>
      </c>
      <c r="N60" s="23" t="str">
        <f t="shared" si="1"/>
        <v>220*</v>
      </c>
      <c r="O60" s="23" t="str">
        <f t="shared" si="1"/>
        <v>240*</v>
      </c>
      <c r="P60" s="23" t="str">
        <f t="shared" si="1"/>
        <v>260*</v>
      </c>
      <c r="Q60" s="23" t="str">
        <f t="shared" si="1"/>
        <v>280*</v>
      </c>
      <c r="R60" s="24" t="str">
        <f t="shared" si="1"/>
        <v>300*</v>
      </c>
      <c r="S60" s="233"/>
      <c r="T60" s="234"/>
    </row>
    <row r="61" spans="1:20" ht="15">
      <c r="A61" s="57">
        <v>1</v>
      </c>
      <c r="B61" s="235" t="s">
        <v>140</v>
      </c>
      <c r="C61" s="235"/>
      <c r="D61" s="93">
        <v>9</v>
      </c>
      <c r="E61" s="94">
        <v>9</v>
      </c>
      <c r="F61" s="94">
        <v>9</v>
      </c>
      <c r="G61" s="94">
        <v>9</v>
      </c>
      <c r="H61" s="94">
        <v>9</v>
      </c>
      <c r="I61" s="94">
        <v>9</v>
      </c>
      <c r="J61" s="94">
        <v>9</v>
      </c>
      <c r="K61" s="94">
        <v>9</v>
      </c>
      <c r="L61" s="94">
        <v>9</v>
      </c>
      <c r="M61" s="94">
        <v>9</v>
      </c>
      <c r="N61" s="94">
        <v>9</v>
      </c>
      <c r="O61" s="94">
        <v>9</v>
      </c>
      <c r="P61" s="94">
        <v>9</v>
      </c>
      <c r="Q61" s="94">
        <v>9</v>
      </c>
      <c r="R61" s="95">
        <v>9</v>
      </c>
      <c r="S61" s="236">
        <f>Цены!E7</f>
        <v>175.5</v>
      </c>
      <c r="T61" s="237"/>
    </row>
    <row r="62" spans="1:20" ht="15">
      <c r="A62" s="58">
        <v>2</v>
      </c>
      <c r="B62" s="198" t="s">
        <v>45</v>
      </c>
      <c r="C62" s="199"/>
      <c r="D62" s="59">
        <v>1</v>
      </c>
      <c r="E62" s="60">
        <v>1</v>
      </c>
      <c r="F62" s="60">
        <v>1</v>
      </c>
      <c r="G62" s="60">
        <v>1</v>
      </c>
      <c r="H62" s="60">
        <v>1</v>
      </c>
      <c r="I62" s="60">
        <v>1</v>
      </c>
      <c r="J62" s="60">
        <v>1</v>
      </c>
      <c r="K62" s="60">
        <v>1</v>
      </c>
      <c r="L62" s="60">
        <v>1</v>
      </c>
      <c r="M62" s="60">
        <v>1</v>
      </c>
      <c r="N62" s="60">
        <v>1</v>
      </c>
      <c r="O62" s="60">
        <v>1</v>
      </c>
      <c r="P62" s="60">
        <v>1</v>
      </c>
      <c r="Q62" s="60">
        <v>1</v>
      </c>
      <c r="R62" s="61">
        <v>1</v>
      </c>
      <c r="S62" s="165">
        <f>Цены!E16</f>
        <v>2300.4</v>
      </c>
      <c r="T62" s="166"/>
    </row>
    <row r="63" spans="1:20" ht="15">
      <c r="A63" s="58">
        <v>3</v>
      </c>
      <c r="B63" s="198" t="s">
        <v>98</v>
      </c>
      <c r="C63" s="199"/>
      <c r="D63" s="59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1">
        <v>1</v>
      </c>
      <c r="S63" s="165">
        <f>Цены!E17</f>
        <v>63</v>
      </c>
      <c r="T63" s="166"/>
    </row>
    <row r="64" spans="1:20" ht="15">
      <c r="A64" s="58">
        <v>4</v>
      </c>
      <c r="B64" s="198" t="s">
        <v>53</v>
      </c>
      <c r="C64" s="199"/>
      <c r="D64" s="59">
        <v>1</v>
      </c>
      <c r="E64" s="60">
        <v>1</v>
      </c>
      <c r="F64" s="60">
        <v>1</v>
      </c>
      <c r="G64" s="60">
        <v>1</v>
      </c>
      <c r="H64" s="60">
        <v>1</v>
      </c>
      <c r="I64" s="60">
        <v>1</v>
      </c>
      <c r="J64" s="60">
        <v>1</v>
      </c>
      <c r="K64" s="60">
        <v>1</v>
      </c>
      <c r="L64" s="60">
        <v>1</v>
      </c>
      <c r="M64" s="60">
        <v>1</v>
      </c>
      <c r="N64" s="60">
        <v>1</v>
      </c>
      <c r="O64" s="60">
        <v>1</v>
      </c>
      <c r="P64" s="60">
        <v>1</v>
      </c>
      <c r="Q64" s="60">
        <v>1</v>
      </c>
      <c r="R64" s="61">
        <v>1</v>
      </c>
      <c r="S64" s="165">
        <f>Цены!E18</f>
        <v>4098.6</v>
      </c>
      <c r="T64" s="166"/>
    </row>
    <row r="65" spans="1:20" ht="15">
      <c r="A65" s="58">
        <v>5</v>
      </c>
      <c r="B65" s="198" t="s">
        <v>46</v>
      </c>
      <c r="C65" s="199"/>
      <c r="D65" s="59"/>
      <c r="E65" s="60"/>
      <c r="F65" s="60">
        <v>1</v>
      </c>
      <c r="G65" s="60"/>
      <c r="H65" s="60"/>
      <c r="I65" s="60">
        <v>1</v>
      </c>
      <c r="J65" s="60"/>
      <c r="K65" s="60"/>
      <c r="L65" s="60">
        <v>1</v>
      </c>
      <c r="M65" s="60"/>
      <c r="N65" s="60"/>
      <c r="O65" s="60">
        <v>1</v>
      </c>
      <c r="P65" s="60"/>
      <c r="Q65" s="60"/>
      <c r="R65" s="61">
        <v>1</v>
      </c>
      <c r="S65" s="165">
        <f>Цены!E19</f>
        <v>4872.6</v>
      </c>
      <c r="T65" s="166"/>
    </row>
    <row r="66" spans="1:20" ht="15">
      <c r="A66" s="58">
        <v>6</v>
      </c>
      <c r="B66" s="240" t="s">
        <v>102</v>
      </c>
      <c r="C66" s="199"/>
      <c r="D66" s="59"/>
      <c r="E66" s="60"/>
      <c r="F66" s="60">
        <v>4</v>
      </c>
      <c r="G66" s="60"/>
      <c r="H66" s="60"/>
      <c r="I66" s="60">
        <v>4</v>
      </c>
      <c r="J66" s="60"/>
      <c r="K66" s="60"/>
      <c r="L66" s="60">
        <v>4</v>
      </c>
      <c r="M66" s="60"/>
      <c r="N66" s="60"/>
      <c r="O66" s="60">
        <v>4</v>
      </c>
      <c r="P66" s="60"/>
      <c r="Q66" s="60"/>
      <c r="R66" s="61">
        <v>4</v>
      </c>
      <c r="S66" s="165">
        <f>Цены!E22</f>
        <v>821.7</v>
      </c>
      <c r="T66" s="166"/>
    </row>
    <row r="67" spans="1:20" ht="15">
      <c r="A67" s="58">
        <v>7</v>
      </c>
      <c r="B67" s="240" t="s">
        <v>105</v>
      </c>
      <c r="C67" s="199"/>
      <c r="D67" s="59"/>
      <c r="E67" s="60"/>
      <c r="F67" s="60">
        <v>4</v>
      </c>
      <c r="G67" s="60"/>
      <c r="H67" s="60"/>
      <c r="I67" s="60">
        <v>4</v>
      </c>
      <c r="J67" s="60"/>
      <c r="K67" s="60"/>
      <c r="L67" s="60">
        <v>4</v>
      </c>
      <c r="M67" s="60"/>
      <c r="N67" s="60"/>
      <c r="O67" s="60">
        <v>4</v>
      </c>
      <c r="P67" s="60"/>
      <c r="Q67" s="60"/>
      <c r="R67" s="61">
        <v>4</v>
      </c>
      <c r="S67" s="165">
        <f>Цены!E23</f>
        <v>291.6</v>
      </c>
      <c r="T67" s="166"/>
    </row>
    <row r="68" spans="1:20" ht="15">
      <c r="A68" s="58">
        <v>8</v>
      </c>
      <c r="B68" s="198" t="s">
        <v>47</v>
      </c>
      <c r="C68" s="199"/>
      <c r="D68" s="59"/>
      <c r="E68" s="60"/>
      <c r="F68" s="60">
        <v>16</v>
      </c>
      <c r="G68" s="60"/>
      <c r="H68" s="60"/>
      <c r="I68" s="60">
        <v>16</v>
      </c>
      <c r="J68" s="60"/>
      <c r="K68" s="60"/>
      <c r="L68" s="60">
        <v>16</v>
      </c>
      <c r="M68" s="60"/>
      <c r="N68" s="60"/>
      <c r="O68" s="60">
        <v>16</v>
      </c>
      <c r="P68" s="60"/>
      <c r="Q68" s="60"/>
      <c r="R68" s="61">
        <v>16</v>
      </c>
      <c r="S68" s="165">
        <f>Цены!E6</f>
        <v>331.2</v>
      </c>
      <c r="T68" s="166"/>
    </row>
    <row r="69" spans="1:20" ht="15">
      <c r="A69" s="58">
        <v>9</v>
      </c>
      <c r="B69" s="238" t="s">
        <v>141</v>
      </c>
      <c r="C69" s="239"/>
      <c r="D69" s="59"/>
      <c r="E69" s="60"/>
      <c r="F69" s="60">
        <v>4.1</v>
      </c>
      <c r="G69" s="60"/>
      <c r="H69" s="60"/>
      <c r="I69" s="60">
        <v>4.1</v>
      </c>
      <c r="J69" s="60"/>
      <c r="K69" s="60"/>
      <c r="L69" s="60">
        <v>4.1</v>
      </c>
      <c r="M69" s="60"/>
      <c r="N69" s="60"/>
      <c r="O69" s="60">
        <v>4.1</v>
      </c>
      <c r="P69" s="60"/>
      <c r="Q69" s="60"/>
      <c r="R69" s="61">
        <v>4.1</v>
      </c>
      <c r="S69" s="165">
        <f>Цены!E9</f>
        <v>145.8</v>
      </c>
      <c r="T69" s="166"/>
    </row>
    <row r="70" spans="1:20" ht="15">
      <c r="A70" s="58">
        <v>10</v>
      </c>
      <c r="B70" s="119" t="s">
        <v>100</v>
      </c>
      <c r="C70" s="120"/>
      <c r="D70" s="59">
        <v>1</v>
      </c>
      <c r="E70" s="60">
        <v>1</v>
      </c>
      <c r="F70" s="60">
        <v>2</v>
      </c>
      <c r="G70" s="60">
        <v>1</v>
      </c>
      <c r="H70" s="60">
        <v>1</v>
      </c>
      <c r="I70" s="60">
        <v>2</v>
      </c>
      <c r="J70" s="60">
        <v>1</v>
      </c>
      <c r="K70" s="60">
        <v>1</v>
      </c>
      <c r="L70" s="60">
        <v>2</v>
      </c>
      <c r="M70" s="60">
        <v>1</v>
      </c>
      <c r="N70" s="60">
        <v>1</v>
      </c>
      <c r="O70" s="60">
        <v>2</v>
      </c>
      <c r="P70" s="60">
        <v>1</v>
      </c>
      <c r="Q70" s="60">
        <v>1</v>
      </c>
      <c r="R70" s="61">
        <v>2</v>
      </c>
      <c r="S70" s="165">
        <f>Цены!E20</f>
        <v>57.6</v>
      </c>
      <c r="T70" s="166"/>
    </row>
    <row r="71" spans="1:20" ht="15">
      <c r="A71" s="58">
        <v>11</v>
      </c>
      <c r="B71" s="198" t="s">
        <v>142</v>
      </c>
      <c r="C71" s="199"/>
      <c r="D71" s="59"/>
      <c r="E71" s="60"/>
      <c r="F71" s="60">
        <v>4.5</v>
      </c>
      <c r="G71" s="60"/>
      <c r="H71" s="60"/>
      <c r="I71" s="60">
        <v>4.5</v>
      </c>
      <c r="J71" s="60"/>
      <c r="K71" s="60"/>
      <c r="L71" s="60">
        <v>4.5</v>
      </c>
      <c r="M71" s="60"/>
      <c r="N71" s="60"/>
      <c r="O71" s="60">
        <v>4.5</v>
      </c>
      <c r="P71" s="60"/>
      <c r="Q71" s="60"/>
      <c r="R71" s="61">
        <v>4.5</v>
      </c>
      <c r="S71" s="165">
        <f>Цены!E10</f>
        <v>145.8</v>
      </c>
      <c r="T71" s="166"/>
    </row>
    <row r="72" spans="1:20" ht="15">
      <c r="A72" s="58">
        <v>12</v>
      </c>
      <c r="B72" s="114" t="s">
        <v>101</v>
      </c>
      <c r="C72" s="115"/>
      <c r="D72" s="59">
        <v>1</v>
      </c>
      <c r="E72" s="60">
        <v>1</v>
      </c>
      <c r="F72" s="60">
        <v>2</v>
      </c>
      <c r="G72" s="60">
        <v>1</v>
      </c>
      <c r="H72" s="60">
        <v>1</v>
      </c>
      <c r="I72" s="60">
        <v>2</v>
      </c>
      <c r="J72" s="60">
        <v>1</v>
      </c>
      <c r="K72" s="60">
        <v>1</v>
      </c>
      <c r="L72" s="60">
        <v>2</v>
      </c>
      <c r="M72" s="60">
        <v>1</v>
      </c>
      <c r="N72" s="60">
        <v>1</v>
      </c>
      <c r="O72" s="60">
        <v>2</v>
      </c>
      <c r="P72" s="60">
        <v>1</v>
      </c>
      <c r="Q72" s="60">
        <v>1</v>
      </c>
      <c r="R72" s="61">
        <v>2</v>
      </c>
      <c r="S72" s="165">
        <f>Цены!E21</f>
        <v>53.1</v>
      </c>
      <c r="T72" s="166"/>
    </row>
    <row r="73" spans="1:20" ht="15">
      <c r="A73" s="58">
        <v>13</v>
      </c>
      <c r="B73" s="198" t="s">
        <v>197</v>
      </c>
      <c r="C73" s="199"/>
      <c r="D73" s="59"/>
      <c r="E73" s="60"/>
      <c r="F73" s="60">
        <v>2</v>
      </c>
      <c r="G73" s="60"/>
      <c r="H73" s="60"/>
      <c r="I73" s="60">
        <v>2</v>
      </c>
      <c r="J73" s="60"/>
      <c r="K73" s="60"/>
      <c r="L73" s="60">
        <v>2</v>
      </c>
      <c r="M73" s="60"/>
      <c r="N73" s="60"/>
      <c r="O73" s="60">
        <v>2</v>
      </c>
      <c r="P73" s="60"/>
      <c r="Q73" s="60"/>
      <c r="R73" s="61">
        <v>2</v>
      </c>
      <c r="S73" s="165">
        <f>Цены!E11</f>
        <v>468</v>
      </c>
      <c r="T73" s="166"/>
    </row>
    <row r="74" spans="1:20" s="62" customFormat="1" ht="15">
      <c r="A74" s="58">
        <v>14</v>
      </c>
      <c r="B74" s="241" t="s">
        <v>11</v>
      </c>
      <c r="C74" s="168"/>
      <c r="D74" s="59"/>
      <c r="E74" s="60"/>
      <c r="F74" s="60">
        <v>2</v>
      </c>
      <c r="G74" s="60"/>
      <c r="H74" s="60"/>
      <c r="I74" s="60">
        <v>2</v>
      </c>
      <c r="J74" s="60"/>
      <c r="K74" s="60"/>
      <c r="L74" s="60">
        <v>2</v>
      </c>
      <c r="M74" s="60"/>
      <c r="N74" s="60"/>
      <c r="O74" s="60">
        <v>2</v>
      </c>
      <c r="P74" s="60"/>
      <c r="Q74" s="60"/>
      <c r="R74" s="61">
        <v>2</v>
      </c>
      <c r="S74" s="165">
        <f>Цены!E13</f>
        <v>549</v>
      </c>
      <c r="T74" s="166"/>
    </row>
    <row r="75" spans="1:20" ht="15">
      <c r="A75" s="58">
        <v>15</v>
      </c>
      <c r="B75" s="241" t="s">
        <v>48</v>
      </c>
      <c r="C75" s="168"/>
      <c r="D75" s="59">
        <v>0.4</v>
      </c>
      <c r="E75" s="60">
        <v>0.4</v>
      </c>
      <c r="F75" s="60">
        <v>1.2</v>
      </c>
      <c r="G75" s="60">
        <v>0.4</v>
      </c>
      <c r="H75" s="60">
        <v>0.4</v>
      </c>
      <c r="I75" s="60">
        <v>1.2</v>
      </c>
      <c r="J75" s="60">
        <v>0.4</v>
      </c>
      <c r="K75" s="60">
        <v>0.4</v>
      </c>
      <c r="L75" s="60">
        <v>1.2</v>
      </c>
      <c r="M75" s="60">
        <v>0.4</v>
      </c>
      <c r="N75" s="60">
        <v>0.4</v>
      </c>
      <c r="O75" s="60">
        <v>1.2</v>
      </c>
      <c r="P75" s="60">
        <v>0.4</v>
      </c>
      <c r="Q75" s="60">
        <v>0.4</v>
      </c>
      <c r="R75" s="61">
        <v>1.2</v>
      </c>
      <c r="S75" s="165">
        <f>Цены!E12</f>
        <v>616.5</v>
      </c>
      <c r="T75" s="166"/>
    </row>
    <row r="76" spans="1:20" ht="15">
      <c r="A76" s="58">
        <v>16</v>
      </c>
      <c r="B76" s="167" t="s">
        <v>106</v>
      </c>
      <c r="C76" s="168"/>
      <c r="D76" s="63"/>
      <c r="E76" s="64"/>
      <c r="F76" s="64">
        <v>2</v>
      </c>
      <c r="G76" s="64"/>
      <c r="H76" s="64"/>
      <c r="I76" s="64">
        <v>2</v>
      </c>
      <c r="J76" s="64"/>
      <c r="K76" s="64"/>
      <c r="L76" s="64">
        <v>2</v>
      </c>
      <c r="M76" s="64"/>
      <c r="N76" s="64"/>
      <c r="O76" s="64">
        <v>2</v>
      </c>
      <c r="P76" s="64"/>
      <c r="Q76" s="64"/>
      <c r="R76" s="65">
        <v>2</v>
      </c>
      <c r="S76" s="165">
        <f>Цены!E24</f>
        <v>1207.8</v>
      </c>
      <c r="T76" s="166"/>
    </row>
    <row r="77" spans="1:20" ht="15">
      <c r="A77" s="58">
        <v>17</v>
      </c>
      <c r="B77" s="167" t="s">
        <v>108</v>
      </c>
      <c r="C77" s="168"/>
      <c r="D77" s="63"/>
      <c r="E77" s="64"/>
      <c r="F77" s="64">
        <v>2</v>
      </c>
      <c r="G77" s="64"/>
      <c r="H77" s="64"/>
      <c r="I77" s="64">
        <v>2</v>
      </c>
      <c r="J77" s="64"/>
      <c r="K77" s="64"/>
      <c r="L77" s="64">
        <v>2</v>
      </c>
      <c r="M77" s="64"/>
      <c r="N77" s="64"/>
      <c r="O77" s="64">
        <v>2</v>
      </c>
      <c r="P77" s="64"/>
      <c r="Q77" s="64"/>
      <c r="R77" s="65">
        <v>2</v>
      </c>
      <c r="S77" s="165">
        <f>Цены!E25</f>
        <v>2202.3</v>
      </c>
      <c r="T77" s="166"/>
    </row>
    <row r="78" spans="1:20" ht="15.75" thickBot="1">
      <c r="A78" s="67">
        <v>18</v>
      </c>
      <c r="B78" s="167" t="s">
        <v>110</v>
      </c>
      <c r="C78" s="168"/>
      <c r="D78" s="63"/>
      <c r="E78" s="64"/>
      <c r="F78" s="64">
        <v>2</v>
      </c>
      <c r="G78" s="64"/>
      <c r="H78" s="64"/>
      <c r="I78" s="64">
        <v>2</v>
      </c>
      <c r="J78" s="64"/>
      <c r="K78" s="64"/>
      <c r="L78" s="64">
        <v>2</v>
      </c>
      <c r="M78" s="64"/>
      <c r="N78" s="64"/>
      <c r="O78" s="64">
        <v>2</v>
      </c>
      <c r="P78" s="64"/>
      <c r="Q78" s="64"/>
      <c r="R78" s="65">
        <v>2</v>
      </c>
      <c r="S78" s="249">
        <f>Цены!E26</f>
        <v>595.8000000000001</v>
      </c>
      <c r="T78" s="250"/>
    </row>
    <row r="79" spans="1:20" ht="15.75" customHeight="1" thickBot="1">
      <c r="A79" s="244" t="s">
        <v>54</v>
      </c>
      <c r="B79" s="245"/>
      <c r="C79" s="245"/>
      <c r="D79" s="66">
        <f>D61*$S$61+D62*$S$62+D63*$S$63+D64*$S$64+D65*$S$65+D66*$S$66+D67*$S$67+D68*$S$68+D69*$S$69+D70*$S$70+D71*$S$71+D72*$S$72+D73*$S$73+D74*$S$74+D75*$S$75+D76*$S$76+D77*$S$77+D78*$S$78</f>
        <v>8398.800000000001</v>
      </c>
      <c r="E79" s="79">
        <f aca="true" t="shared" si="2" ref="E79:R79">E61*$S$61+E62*$S$62+E63*$S$63+E64*$S$64+E65*$S$65+E66*$S$66+E67*$S$67+E68*$S$68+E69*$S$69+E70*$S$70+E71*$S$71+E72*$S$72+E73*$S$73+E74*$S$74+E75*$S$75+E76*$S$76+E77*$S$77+E78*$S$78</f>
        <v>8398.800000000001</v>
      </c>
      <c r="F79" s="79">
        <f t="shared" si="2"/>
        <v>34927.38</v>
      </c>
      <c r="G79" s="79">
        <f t="shared" si="2"/>
        <v>8398.800000000001</v>
      </c>
      <c r="H79" s="79">
        <f t="shared" si="2"/>
        <v>8398.800000000001</v>
      </c>
      <c r="I79" s="79">
        <f t="shared" si="2"/>
        <v>34927.38</v>
      </c>
      <c r="J79" s="79">
        <f t="shared" si="2"/>
        <v>8398.800000000001</v>
      </c>
      <c r="K79" s="79">
        <f t="shared" si="2"/>
        <v>8398.800000000001</v>
      </c>
      <c r="L79" s="79">
        <f t="shared" si="2"/>
        <v>34927.38</v>
      </c>
      <c r="M79" s="79">
        <f t="shared" si="2"/>
        <v>8398.800000000001</v>
      </c>
      <c r="N79" s="79">
        <f t="shared" si="2"/>
        <v>8398.800000000001</v>
      </c>
      <c r="O79" s="79">
        <f t="shared" si="2"/>
        <v>34927.38</v>
      </c>
      <c r="P79" s="79">
        <f t="shared" si="2"/>
        <v>8398.800000000001</v>
      </c>
      <c r="Q79" s="79">
        <f t="shared" si="2"/>
        <v>8398.800000000001</v>
      </c>
      <c r="R79" s="80">
        <f t="shared" si="2"/>
        <v>34927.38</v>
      </c>
      <c r="S79" s="55"/>
      <c r="T79" s="55"/>
    </row>
    <row r="80" ht="15.75" thickBot="1"/>
    <row r="81" spans="1:20" ht="15.75" thickBot="1">
      <c r="A81" s="246" t="s">
        <v>57</v>
      </c>
      <c r="B81" s="247"/>
      <c r="C81" s="248"/>
      <c r="D81" s="81">
        <f aca="true" t="shared" si="3" ref="D81:R81">D56+D79</f>
        <v>12718.800000000001</v>
      </c>
      <c r="E81" s="79">
        <f t="shared" si="3"/>
        <v>12718.800000000001</v>
      </c>
      <c r="F81" s="79">
        <f t="shared" si="3"/>
        <v>42487.38</v>
      </c>
      <c r="G81" s="79">
        <f t="shared" si="3"/>
        <v>12718.800000000001</v>
      </c>
      <c r="H81" s="79">
        <f t="shared" si="3"/>
        <v>12718.800000000001</v>
      </c>
      <c r="I81" s="79">
        <f t="shared" si="3"/>
        <v>42487.38</v>
      </c>
      <c r="J81" s="79">
        <f t="shared" si="3"/>
        <v>12718.800000000001</v>
      </c>
      <c r="K81" s="79">
        <f t="shared" si="3"/>
        <v>12718.800000000001</v>
      </c>
      <c r="L81" s="79">
        <f t="shared" si="3"/>
        <v>42487.38</v>
      </c>
      <c r="M81" s="79">
        <f t="shared" si="3"/>
        <v>12718.800000000001</v>
      </c>
      <c r="N81" s="79">
        <f t="shared" si="3"/>
        <v>12718.800000000001</v>
      </c>
      <c r="O81" s="79">
        <f t="shared" si="3"/>
        <v>42487.38</v>
      </c>
      <c r="P81" s="79">
        <f t="shared" si="3"/>
        <v>12718.800000000001</v>
      </c>
      <c r="Q81" s="79">
        <f t="shared" si="3"/>
        <v>12718.800000000001</v>
      </c>
      <c r="R81" s="80">
        <f t="shared" si="3"/>
        <v>42487.38</v>
      </c>
      <c r="S81" s="48"/>
      <c r="T81" s="48"/>
    </row>
    <row r="83" spans="1:21" ht="15">
      <c r="A83" s="164" t="s">
        <v>139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</row>
  </sheetData>
  <sheetProtection password="CC09" sheet="1"/>
  <mergeCells count="92">
    <mergeCell ref="B75:C75"/>
    <mergeCell ref="A79:C79"/>
    <mergeCell ref="A81:C81"/>
    <mergeCell ref="B76:C76"/>
    <mergeCell ref="B77:C77"/>
    <mergeCell ref="B78:C78"/>
    <mergeCell ref="B67:C67"/>
    <mergeCell ref="B68:C68"/>
    <mergeCell ref="B69:C69"/>
    <mergeCell ref="B71:C71"/>
    <mergeCell ref="B73:C73"/>
    <mergeCell ref="B74:C74"/>
    <mergeCell ref="B61:C61"/>
    <mergeCell ref="B62:C62"/>
    <mergeCell ref="B63:C63"/>
    <mergeCell ref="B64:C64"/>
    <mergeCell ref="B65:C65"/>
    <mergeCell ref="B66:C66"/>
    <mergeCell ref="A56:C56"/>
    <mergeCell ref="B57:T57"/>
    <mergeCell ref="A58:E58"/>
    <mergeCell ref="A59:A60"/>
    <mergeCell ref="B59:C60"/>
    <mergeCell ref="S59:T60"/>
    <mergeCell ref="A50:T50"/>
    <mergeCell ref="B51:C51"/>
    <mergeCell ref="B52:C52"/>
    <mergeCell ref="B53:C53"/>
    <mergeCell ref="B54:C54"/>
    <mergeCell ref="A55:C55"/>
    <mergeCell ref="B44:C44"/>
    <mergeCell ref="B45:C45"/>
    <mergeCell ref="A46:T46"/>
    <mergeCell ref="B47:C47"/>
    <mergeCell ref="B48:C48"/>
    <mergeCell ref="B49:C49"/>
    <mergeCell ref="B38:C38"/>
    <mergeCell ref="B39:C39"/>
    <mergeCell ref="B40:C40"/>
    <mergeCell ref="A41:T41"/>
    <mergeCell ref="B42:C42"/>
    <mergeCell ref="B43:C43"/>
    <mergeCell ref="B32:C32"/>
    <mergeCell ref="B33:C33"/>
    <mergeCell ref="B34:C34"/>
    <mergeCell ref="A35:T35"/>
    <mergeCell ref="B36:C36"/>
    <mergeCell ref="B37:C37"/>
    <mergeCell ref="B26:C26"/>
    <mergeCell ref="B27:C27"/>
    <mergeCell ref="B28:C28"/>
    <mergeCell ref="B29:C29"/>
    <mergeCell ref="B30:C30"/>
    <mergeCell ref="A31:T31"/>
    <mergeCell ref="B20:C20"/>
    <mergeCell ref="B21:C21"/>
    <mergeCell ref="B22:C22"/>
    <mergeCell ref="B23:C23"/>
    <mergeCell ref="A24:T24"/>
    <mergeCell ref="B25:C25"/>
    <mergeCell ref="A14:T14"/>
    <mergeCell ref="B15:C15"/>
    <mergeCell ref="B16:C16"/>
    <mergeCell ref="B17:C17"/>
    <mergeCell ref="B18:C18"/>
    <mergeCell ref="B19:C19"/>
    <mergeCell ref="A1:T1"/>
    <mergeCell ref="A3:T4"/>
    <mergeCell ref="B9:R9"/>
    <mergeCell ref="A11:B11"/>
    <mergeCell ref="A12:A13"/>
    <mergeCell ref="B12:C13"/>
    <mergeCell ref="S12:T12"/>
    <mergeCell ref="A83:U83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6:T76"/>
    <mergeCell ref="S77:T77"/>
    <mergeCell ref="S78:T78"/>
    <mergeCell ref="S70:T70"/>
    <mergeCell ref="S71:T71"/>
    <mergeCell ref="S72:T72"/>
    <mergeCell ref="S73:T73"/>
    <mergeCell ref="S74:T74"/>
    <mergeCell ref="S75:T75"/>
  </mergeCells>
  <printOptions/>
  <pageMargins left="0.3937007874015748" right="0.1968503937007874" top="0.3937007874015748" bottom="0.3937007874015748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zoomScalePageLayoutView="0" workbookViewId="0" topLeftCell="A58">
      <selection activeCell="A95" sqref="A95:T95"/>
    </sheetView>
  </sheetViews>
  <sheetFormatPr defaultColWidth="9.140625" defaultRowHeight="15"/>
  <cols>
    <col min="1" max="1" width="3.7109375" style="0" customWidth="1"/>
    <col min="2" max="2" width="67.421875" style="0" customWidth="1"/>
    <col min="3" max="3" width="20.140625" style="0" customWidth="1"/>
    <col min="4" max="18" width="6.00390625" style="8" customWidth="1"/>
    <col min="19" max="20" width="5.28125" style="8" customWidth="1"/>
  </cols>
  <sheetData>
    <row r="1" spans="1:20" ht="91.5" customHeight="1">
      <c r="A1" s="171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ht="13.5" customHeight="1"/>
    <row r="3" spans="1:20" s="8" customFormat="1" ht="12.75" customHeight="1">
      <c r="A3" s="173" t="s">
        <v>211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8" customFormat="1" ht="12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2.75" customHeight="1">
      <c r="A5" s="9"/>
      <c r="B5" s="9"/>
      <c r="C5" s="9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18" ht="15">
      <c r="A6" s="10"/>
      <c r="B6" s="10" t="s">
        <v>18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10"/>
      <c r="B7" s="10" t="s">
        <v>19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2:18" ht="15">
      <c r="B9" s="175" t="s">
        <v>92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2:18" ht="1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0" ht="15.75" thickBot="1">
      <c r="A11" s="176" t="s">
        <v>20</v>
      </c>
      <c r="B11" s="176"/>
      <c r="C11" s="17"/>
      <c r="J11" s="18"/>
    </row>
    <row r="12" spans="1:20" ht="15">
      <c r="A12" s="177" t="s">
        <v>21</v>
      </c>
      <c r="B12" s="179" t="s">
        <v>22</v>
      </c>
      <c r="C12" s="180"/>
      <c r="D12" s="106" t="s">
        <v>70</v>
      </c>
      <c r="E12" s="74" t="s">
        <v>70</v>
      </c>
      <c r="F12" s="74" t="s">
        <v>97</v>
      </c>
      <c r="G12" s="74" t="s">
        <v>70</v>
      </c>
      <c r="H12" s="74" t="s">
        <v>70</v>
      </c>
      <c r="I12" s="74" t="s">
        <v>97</v>
      </c>
      <c r="J12" s="74" t="s">
        <v>70</v>
      </c>
      <c r="K12" s="74" t="s">
        <v>70</v>
      </c>
      <c r="L12" s="74" t="s">
        <v>97</v>
      </c>
      <c r="M12" s="74" t="s">
        <v>70</v>
      </c>
      <c r="N12" s="74" t="s">
        <v>70</v>
      </c>
      <c r="O12" s="74" t="s">
        <v>97</v>
      </c>
      <c r="P12" s="74" t="s">
        <v>70</v>
      </c>
      <c r="Q12" s="74" t="s">
        <v>70</v>
      </c>
      <c r="R12" s="107" t="s">
        <v>97</v>
      </c>
      <c r="S12" s="255" t="s">
        <v>36</v>
      </c>
      <c r="T12" s="256"/>
    </row>
    <row r="13" spans="1:20" ht="15.75" thickBot="1">
      <c r="A13" s="178"/>
      <c r="B13" s="181"/>
      <c r="C13" s="182"/>
      <c r="D13" s="22">
        <v>20</v>
      </c>
      <c r="E13" s="23">
        <v>40</v>
      </c>
      <c r="F13" s="23">
        <v>60</v>
      </c>
      <c r="G13" s="23">
        <v>80</v>
      </c>
      <c r="H13" s="23">
        <v>100</v>
      </c>
      <c r="I13" s="23">
        <v>120</v>
      </c>
      <c r="J13" s="23">
        <v>140</v>
      </c>
      <c r="K13" s="23">
        <v>160</v>
      </c>
      <c r="L13" s="23">
        <v>180</v>
      </c>
      <c r="M13" s="23">
        <v>200</v>
      </c>
      <c r="N13" s="23">
        <v>220</v>
      </c>
      <c r="O13" s="23">
        <v>240</v>
      </c>
      <c r="P13" s="23">
        <v>260</v>
      </c>
      <c r="Q13" s="23">
        <v>280</v>
      </c>
      <c r="R13" s="24">
        <v>300</v>
      </c>
      <c r="S13" s="147" t="s">
        <v>93</v>
      </c>
      <c r="T13" s="148" t="s">
        <v>79</v>
      </c>
    </row>
    <row r="14" spans="1:20" ht="15.75" thickBot="1">
      <c r="A14" s="190" t="s">
        <v>212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2"/>
    </row>
    <row r="15" spans="1:20" ht="15">
      <c r="A15" s="142">
        <v>1</v>
      </c>
      <c r="B15" s="185" t="s">
        <v>59</v>
      </c>
      <c r="C15" s="186"/>
      <c r="D15" s="29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30" t="s">
        <v>38</v>
      </c>
      <c r="M15" s="30" t="s">
        <v>38</v>
      </c>
      <c r="N15" s="30" t="s">
        <v>38</v>
      </c>
      <c r="O15" s="30" t="s">
        <v>38</v>
      </c>
      <c r="P15" s="30" t="s">
        <v>38</v>
      </c>
      <c r="Q15" s="30" t="s">
        <v>38</v>
      </c>
      <c r="R15" s="31" t="s">
        <v>38</v>
      </c>
      <c r="S15" s="32"/>
      <c r="T15" s="33">
        <v>1.4</v>
      </c>
    </row>
    <row r="16" spans="1:20" ht="15">
      <c r="A16" s="143">
        <v>2</v>
      </c>
      <c r="B16" s="185" t="s">
        <v>58</v>
      </c>
      <c r="C16" s="186"/>
      <c r="D16" s="29" t="s">
        <v>38</v>
      </c>
      <c r="E16" s="30" t="s">
        <v>38</v>
      </c>
      <c r="F16" s="30" t="s">
        <v>38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30" t="s">
        <v>38</v>
      </c>
      <c r="M16" s="30" t="s">
        <v>38</v>
      </c>
      <c r="N16" s="30" t="s">
        <v>38</v>
      </c>
      <c r="O16" s="30" t="s">
        <v>38</v>
      </c>
      <c r="P16" s="30" t="s">
        <v>38</v>
      </c>
      <c r="Q16" s="30" t="s">
        <v>38</v>
      </c>
      <c r="R16" s="31" t="s">
        <v>38</v>
      </c>
      <c r="S16" s="32"/>
      <c r="T16" s="33">
        <v>0.4</v>
      </c>
    </row>
    <row r="17" spans="1:20" ht="15">
      <c r="A17" s="143">
        <v>3</v>
      </c>
      <c r="B17" s="185" t="s">
        <v>117</v>
      </c>
      <c r="C17" s="186"/>
      <c r="D17" s="29"/>
      <c r="E17" s="30" t="s">
        <v>38</v>
      </c>
      <c r="F17" s="30"/>
      <c r="G17" s="30" t="s">
        <v>38</v>
      </c>
      <c r="H17" s="30"/>
      <c r="I17" s="30" t="s">
        <v>38</v>
      </c>
      <c r="J17" s="30"/>
      <c r="K17" s="30" t="s">
        <v>38</v>
      </c>
      <c r="L17" s="30"/>
      <c r="M17" s="30" t="s">
        <v>38</v>
      </c>
      <c r="N17" s="30"/>
      <c r="O17" s="30" t="s">
        <v>38</v>
      </c>
      <c r="P17" s="30"/>
      <c r="Q17" s="30" t="s">
        <v>38</v>
      </c>
      <c r="R17" s="30"/>
      <c r="S17" s="32"/>
      <c r="T17" s="33">
        <v>0.2</v>
      </c>
    </row>
    <row r="18" spans="1:20" ht="15">
      <c r="A18" s="143">
        <v>4</v>
      </c>
      <c r="B18" s="185" t="s">
        <v>162</v>
      </c>
      <c r="C18" s="186"/>
      <c r="D18" s="29"/>
      <c r="E18" s="30"/>
      <c r="F18" s="30" t="s">
        <v>38</v>
      </c>
      <c r="G18" s="30"/>
      <c r="H18" s="30"/>
      <c r="I18" s="30" t="s">
        <v>38</v>
      </c>
      <c r="J18" s="30"/>
      <c r="K18" s="30"/>
      <c r="L18" s="30" t="s">
        <v>38</v>
      </c>
      <c r="M18" s="30"/>
      <c r="N18" s="30"/>
      <c r="O18" s="30" t="s">
        <v>38</v>
      </c>
      <c r="P18" s="30"/>
      <c r="Q18" s="30"/>
      <c r="R18" s="30" t="s">
        <v>38</v>
      </c>
      <c r="S18" s="32"/>
      <c r="T18" s="33">
        <v>0.4</v>
      </c>
    </row>
    <row r="19" spans="1:20" s="8" customFormat="1" ht="30" customHeight="1">
      <c r="A19" s="143">
        <v>5</v>
      </c>
      <c r="B19" s="185" t="s">
        <v>177</v>
      </c>
      <c r="C19" s="186"/>
      <c r="D19" s="83"/>
      <c r="E19" s="30" t="s">
        <v>37</v>
      </c>
      <c r="F19" s="30"/>
      <c r="G19" s="30" t="s">
        <v>37</v>
      </c>
      <c r="H19" s="30"/>
      <c r="I19" s="30" t="s">
        <v>37</v>
      </c>
      <c r="J19" s="30"/>
      <c r="K19" s="30" t="s">
        <v>37</v>
      </c>
      <c r="L19" s="30"/>
      <c r="M19" s="30" t="s">
        <v>37</v>
      </c>
      <c r="N19" s="30"/>
      <c r="O19" s="30" t="s">
        <v>37</v>
      </c>
      <c r="P19" s="30"/>
      <c r="Q19" s="38" t="s">
        <v>37</v>
      </c>
      <c r="R19" s="30"/>
      <c r="S19" s="32">
        <v>0.1</v>
      </c>
      <c r="T19" s="33">
        <v>0.8</v>
      </c>
    </row>
    <row r="20" spans="1:20" ht="30" customHeight="1">
      <c r="A20" s="143">
        <v>6</v>
      </c>
      <c r="B20" s="169" t="s">
        <v>71</v>
      </c>
      <c r="C20" s="170"/>
      <c r="D20" s="83" t="s">
        <v>37</v>
      </c>
      <c r="E20" s="30" t="s">
        <v>37</v>
      </c>
      <c r="F20" s="30" t="s">
        <v>37</v>
      </c>
      <c r="G20" s="30" t="s">
        <v>37</v>
      </c>
      <c r="H20" s="30" t="s">
        <v>37</v>
      </c>
      <c r="I20" s="30" t="s">
        <v>37</v>
      </c>
      <c r="J20" s="30" t="s">
        <v>37</v>
      </c>
      <c r="K20" s="30" t="s">
        <v>37</v>
      </c>
      <c r="L20" s="30" t="s">
        <v>37</v>
      </c>
      <c r="M20" s="30" t="s">
        <v>37</v>
      </c>
      <c r="N20" s="30" t="s">
        <v>37</v>
      </c>
      <c r="O20" s="30" t="s">
        <v>37</v>
      </c>
      <c r="P20" s="30" t="s">
        <v>37</v>
      </c>
      <c r="Q20" s="38" t="s">
        <v>37</v>
      </c>
      <c r="R20" s="84" t="s">
        <v>37</v>
      </c>
      <c r="S20" s="47">
        <v>0.2</v>
      </c>
      <c r="T20" s="41"/>
    </row>
    <row r="21" spans="1:20" ht="15">
      <c r="A21" s="143">
        <v>7</v>
      </c>
      <c r="B21" s="185" t="s">
        <v>113</v>
      </c>
      <c r="C21" s="186"/>
      <c r="D21" s="29"/>
      <c r="E21" s="30" t="s">
        <v>37</v>
      </c>
      <c r="F21" s="30" t="s">
        <v>38</v>
      </c>
      <c r="G21" s="30"/>
      <c r="H21" s="30" t="s">
        <v>37</v>
      </c>
      <c r="I21" s="30" t="s">
        <v>38</v>
      </c>
      <c r="J21" s="30"/>
      <c r="K21" s="30" t="s">
        <v>37</v>
      </c>
      <c r="L21" s="30" t="s">
        <v>38</v>
      </c>
      <c r="M21" s="30"/>
      <c r="N21" s="30" t="s">
        <v>37</v>
      </c>
      <c r="O21" s="30" t="s">
        <v>38</v>
      </c>
      <c r="P21" s="30"/>
      <c r="Q21" s="30" t="s">
        <v>37</v>
      </c>
      <c r="R21" s="31" t="s">
        <v>38</v>
      </c>
      <c r="S21" s="32">
        <v>0.2</v>
      </c>
      <c r="T21" s="33">
        <v>0.8</v>
      </c>
    </row>
    <row r="22" spans="1:20" ht="15">
      <c r="A22" s="143">
        <v>8</v>
      </c>
      <c r="B22" s="185" t="s">
        <v>164</v>
      </c>
      <c r="C22" s="186"/>
      <c r="D22" s="29"/>
      <c r="E22" s="30"/>
      <c r="F22" s="30" t="s">
        <v>37</v>
      </c>
      <c r="G22" s="30"/>
      <c r="H22" s="30"/>
      <c r="I22" s="30" t="s">
        <v>37</v>
      </c>
      <c r="J22" s="30"/>
      <c r="K22" s="30"/>
      <c r="L22" s="30" t="s">
        <v>37</v>
      </c>
      <c r="M22" s="30"/>
      <c r="N22" s="30"/>
      <c r="O22" s="30" t="s">
        <v>37</v>
      </c>
      <c r="P22" s="30"/>
      <c r="Q22" s="30"/>
      <c r="R22" s="31" t="s">
        <v>37</v>
      </c>
      <c r="S22" s="32">
        <v>0.05</v>
      </c>
      <c r="T22" s="33"/>
    </row>
    <row r="23" spans="1:20" ht="30" customHeight="1">
      <c r="A23" s="143">
        <v>9</v>
      </c>
      <c r="B23" s="185" t="s">
        <v>166</v>
      </c>
      <c r="C23" s="186"/>
      <c r="D23" s="29"/>
      <c r="E23" s="30" t="s">
        <v>37</v>
      </c>
      <c r="F23" s="30"/>
      <c r="G23" s="30" t="s">
        <v>37</v>
      </c>
      <c r="H23" s="30"/>
      <c r="I23" s="30" t="s">
        <v>37</v>
      </c>
      <c r="J23" s="30"/>
      <c r="K23" s="30" t="s">
        <v>37</v>
      </c>
      <c r="L23" s="30"/>
      <c r="M23" s="30" t="s">
        <v>37</v>
      </c>
      <c r="N23" s="30"/>
      <c r="O23" s="30" t="s">
        <v>37</v>
      </c>
      <c r="P23" s="30"/>
      <c r="Q23" s="30" t="s">
        <v>37</v>
      </c>
      <c r="R23" s="31"/>
      <c r="S23" s="32">
        <v>0.05</v>
      </c>
      <c r="T23" s="33"/>
    </row>
    <row r="24" spans="1:20" ht="15.75" thickBot="1">
      <c r="A24" s="143">
        <v>10</v>
      </c>
      <c r="B24" s="185" t="s">
        <v>167</v>
      </c>
      <c r="C24" s="186"/>
      <c r="D24" s="29"/>
      <c r="E24" s="30" t="s">
        <v>37</v>
      </c>
      <c r="F24" s="30"/>
      <c r="G24" s="30" t="s">
        <v>37</v>
      </c>
      <c r="H24" s="30"/>
      <c r="I24" s="30" t="s">
        <v>37</v>
      </c>
      <c r="J24" s="30"/>
      <c r="K24" s="30" t="s">
        <v>37</v>
      </c>
      <c r="L24" s="30"/>
      <c r="M24" s="30" t="s">
        <v>37</v>
      </c>
      <c r="N24" s="30"/>
      <c r="O24" s="30" t="s">
        <v>37</v>
      </c>
      <c r="P24" s="30"/>
      <c r="Q24" s="30" t="s">
        <v>37</v>
      </c>
      <c r="R24" s="31"/>
      <c r="S24" s="32">
        <v>0.05</v>
      </c>
      <c r="T24" s="33"/>
    </row>
    <row r="25" spans="1:20" ht="15.75" thickBot="1">
      <c r="A25" s="193" t="s">
        <v>52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5"/>
    </row>
    <row r="26" spans="1:20" ht="15">
      <c r="A26" s="142">
        <v>1</v>
      </c>
      <c r="B26" s="196" t="s">
        <v>61</v>
      </c>
      <c r="C26" s="197"/>
      <c r="D26" s="27"/>
      <c r="E26" s="28"/>
      <c r="F26" s="28" t="s">
        <v>38</v>
      </c>
      <c r="G26" s="28"/>
      <c r="H26" s="28"/>
      <c r="I26" s="28" t="s">
        <v>38</v>
      </c>
      <c r="J26" s="28"/>
      <c r="K26" s="28"/>
      <c r="L26" s="28" t="s">
        <v>38</v>
      </c>
      <c r="M26" s="28"/>
      <c r="N26" s="28"/>
      <c r="O26" s="28" t="s">
        <v>38</v>
      </c>
      <c r="P26" s="28"/>
      <c r="Q26" s="28"/>
      <c r="R26" s="36" t="s">
        <v>38</v>
      </c>
      <c r="S26" s="87"/>
      <c r="T26" s="71">
        <v>0.4</v>
      </c>
    </row>
    <row r="27" spans="1:20" ht="15">
      <c r="A27" s="143">
        <v>2</v>
      </c>
      <c r="B27" s="188" t="s">
        <v>62</v>
      </c>
      <c r="C27" s="189"/>
      <c r="D27" s="29"/>
      <c r="E27" s="30"/>
      <c r="F27" s="30" t="s">
        <v>38</v>
      </c>
      <c r="G27" s="30"/>
      <c r="H27" s="30"/>
      <c r="I27" s="30" t="s">
        <v>38</v>
      </c>
      <c r="J27" s="30"/>
      <c r="K27" s="30"/>
      <c r="L27" s="30" t="s">
        <v>38</v>
      </c>
      <c r="M27" s="30"/>
      <c r="N27" s="30"/>
      <c r="O27" s="30" t="s">
        <v>38</v>
      </c>
      <c r="P27" s="30"/>
      <c r="Q27" s="30"/>
      <c r="R27" s="34" t="s">
        <v>38</v>
      </c>
      <c r="S27" s="32"/>
      <c r="T27" s="33">
        <v>0.3</v>
      </c>
    </row>
    <row r="28" spans="1:20" ht="15">
      <c r="A28" s="143">
        <v>3</v>
      </c>
      <c r="B28" s="188" t="s">
        <v>60</v>
      </c>
      <c r="C28" s="189"/>
      <c r="D28" s="29" t="s">
        <v>75</v>
      </c>
      <c r="E28" s="30" t="s">
        <v>75</v>
      </c>
      <c r="F28" s="30" t="s">
        <v>75</v>
      </c>
      <c r="G28" s="30" t="s">
        <v>75</v>
      </c>
      <c r="H28" s="30" t="s">
        <v>75</v>
      </c>
      <c r="I28" s="30" t="s">
        <v>75</v>
      </c>
      <c r="J28" s="30" t="s">
        <v>75</v>
      </c>
      <c r="K28" s="30" t="s">
        <v>75</v>
      </c>
      <c r="L28" s="30" t="s">
        <v>75</v>
      </c>
      <c r="M28" s="30" t="s">
        <v>75</v>
      </c>
      <c r="N28" s="30" t="s">
        <v>75</v>
      </c>
      <c r="O28" s="30" t="s">
        <v>75</v>
      </c>
      <c r="P28" s="30" t="s">
        <v>75</v>
      </c>
      <c r="Q28" s="30" t="s">
        <v>75</v>
      </c>
      <c r="R28" s="34" t="s">
        <v>75</v>
      </c>
      <c r="S28" s="32"/>
      <c r="T28" s="33">
        <v>0.1</v>
      </c>
    </row>
    <row r="29" spans="1:20" ht="30" customHeight="1" thickBot="1">
      <c r="A29" s="144">
        <v>4</v>
      </c>
      <c r="B29" s="200" t="s">
        <v>169</v>
      </c>
      <c r="C29" s="201"/>
      <c r="D29" s="22"/>
      <c r="E29" s="23"/>
      <c r="F29" s="23" t="s">
        <v>75</v>
      </c>
      <c r="G29" s="23"/>
      <c r="H29" s="23"/>
      <c r="I29" s="23" t="s">
        <v>75</v>
      </c>
      <c r="J29" s="23"/>
      <c r="K29" s="23"/>
      <c r="L29" s="23" t="s">
        <v>75</v>
      </c>
      <c r="M29" s="23"/>
      <c r="N29" s="23"/>
      <c r="O29" s="23" t="s">
        <v>75</v>
      </c>
      <c r="P29" s="23"/>
      <c r="Q29" s="23"/>
      <c r="R29" s="24" t="s">
        <v>75</v>
      </c>
      <c r="S29" s="75"/>
      <c r="T29" s="72">
        <v>3.6</v>
      </c>
    </row>
    <row r="30" spans="1:20" ht="15.75" thickBot="1">
      <c r="A30" s="258" t="s">
        <v>39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59"/>
    </row>
    <row r="31" spans="1:20" ht="15" customHeight="1">
      <c r="A31" s="142">
        <v>1</v>
      </c>
      <c r="B31" s="196" t="s">
        <v>173</v>
      </c>
      <c r="C31" s="208"/>
      <c r="D31" s="27"/>
      <c r="E31" s="28" t="s">
        <v>37</v>
      </c>
      <c r="F31" s="28"/>
      <c r="G31" s="28" t="s">
        <v>37</v>
      </c>
      <c r="H31" s="28"/>
      <c r="I31" s="28" t="s">
        <v>37</v>
      </c>
      <c r="J31" s="28"/>
      <c r="K31" s="28" t="s">
        <v>37</v>
      </c>
      <c r="L31" s="28"/>
      <c r="M31" s="28" t="s">
        <v>37</v>
      </c>
      <c r="N31" s="28"/>
      <c r="O31" s="28" t="s">
        <v>37</v>
      </c>
      <c r="P31" s="28"/>
      <c r="Q31" s="28" t="s">
        <v>37</v>
      </c>
      <c r="R31" s="68"/>
      <c r="S31" s="87">
        <v>0.1</v>
      </c>
      <c r="T31" s="71">
        <v>0.8</v>
      </c>
    </row>
    <row r="32" spans="1:20" ht="30" customHeight="1">
      <c r="A32" s="143">
        <v>2</v>
      </c>
      <c r="B32" s="186" t="s">
        <v>114</v>
      </c>
      <c r="C32" s="186"/>
      <c r="D32" s="29"/>
      <c r="E32" s="30" t="s">
        <v>37</v>
      </c>
      <c r="F32" s="30"/>
      <c r="G32" s="30" t="s">
        <v>37</v>
      </c>
      <c r="H32" s="30"/>
      <c r="I32" s="30" t="s">
        <v>37</v>
      </c>
      <c r="J32" s="30"/>
      <c r="K32" s="30" t="s">
        <v>37</v>
      </c>
      <c r="L32" s="30"/>
      <c r="M32" s="30" t="s">
        <v>37</v>
      </c>
      <c r="N32" s="30"/>
      <c r="O32" s="30" t="s">
        <v>37</v>
      </c>
      <c r="P32" s="30"/>
      <c r="Q32" s="30" t="s">
        <v>37</v>
      </c>
      <c r="R32" s="69"/>
      <c r="S32" s="32">
        <v>0.2</v>
      </c>
      <c r="T32" s="33"/>
    </row>
    <row r="33" spans="1:20" ht="15.75" thickBot="1">
      <c r="A33" s="144">
        <v>3</v>
      </c>
      <c r="B33" s="209" t="s">
        <v>64</v>
      </c>
      <c r="C33" s="209"/>
      <c r="D33" s="22"/>
      <c r="E33" s="23" t="s">
        <v>37</v>
      </c>
      <c r="F33" s="23"/>
      <c r="G33" s="23" t="s">
        <v>37</v>
      </c>
      <c r="H33" s="23"/>
      <c r="I33" s="23" t="s">
        <v>37</v>
      </c>
      <c r="J33" s="23"/>
      <c r="K33" s="23" t="s">
        <v>37</v>
      </c>
      <c r="L33" s="23"/>
      <c r="M33" s="23" t="s">
        <v>37</v>
      </c>
      <c r="N33" s="23"/>
      <c r="O33" s="23" t="s">
        <v>37</v>
      </c>
      <c r="P33" s="23"/>
      <c r="Q33" s="23" t="s">
        <v>37</v>
      </c>
      <c r="R33" s="70"/>
      <c r="S33" s="75">
        <v>0.1</v>
      </c>
      <c r="T33" s="72"/>
    </row>
    <row r="34" spans="1:20" ht="15.75" thickBot="1">
      <c r="A34" s="258" t="s">
        <v>40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59"/>
    </row>
    <row r="35" spans="1:20" ht="15">
      <c r="A35" s="142">
        <v>1</v>
      </c>
      <c r="B35" s="196" t="s">
        <v>178</v>
      </c>
      <c r="C35" s="197"/>
      <c r="D35" s="27"/>
      <c r="E35" s="28" t="s">
        <v>37</v>
      </c>
      <c r="F35" s="28"/>
      <c r="G35" s="28" t="s">
        <v>37</v>
      </c>
      <c r="H35" s="28"/>
      <c r="I35" s="28" t="s">
        <v>37</v>
      </c>
      <c r="J35" s="28"/>
      <c r="K35" s="28" t="s">
        <v>37</v>
      </c>
      <c r="L35" s="28"/>
      <c r="M35" s="28" t="s">
        <v>37</v>
      </c>
      <c r="N35" s="28"/>
      <c r="O35" s="28" t="s">
        <v>37</v>
      </c>
      <c r="P35" s="28"/>
      <c r="Q35" s="28" t="s">
        <v>37</v>
      </c>
      <c r="R35" s="36"/>
      <c r="S35" s="86">
        <v>0.1</v>
      </c>
      <c r="T35" s="71">
        <v>1.1</v>
      </c>
    </row>
    <row r="36" spans="1:20" ht="29.25" customHeight="1">
      <c r="A36" s="143">
        <v>2</v>
      </c>
      <c r="B36" s="188" t="s">
        <v>80</v>
      </c>
      <c r="C36" s="189"/>
      <c r="D36" s="29"/>
      <c r="E36" s="30" t="s">
        <v>37</v>
      </c>
      <c r="F36" s="30"/>
      <c r="G36" s="30" t="s">
        <v>37</v>
      </c>
      <c r="H36" s="30"/>
      <c r="I36" s="30" t="s">
        <v>37</v>
      </c>
      <c r="J36" s="30"/>
      <c r="K36" s="30" t="s">
        <v>37</v>
      </c>
      <c r="L36" s="30"/>
      <c r="M36" s="30" t="s">
        <v>37</v>
      </c>
      <c r="N36" s="30"/>
      <c r="O36" s="30" t="s">
        <v>37</v>
      </c>
      <c r="P36" s="30"/>
      <c r="Q36" s="30" t="s">
        <v>37</v>
      </c>
      <c r="R36" s="34"/>
      <c r="S36" s="45">
        <v>0.2</v>
      </c>
      <c r="T36" s="33"/>
    </row>
    <row r="37" spans="1:20" ht="15">
      <c r="A37" s="143">
        <v>3</v>
      </c>
      <c r="B37" s="188" t="s">
        <v>65</v>
      </c>
      <c r="C37" s="189"/>
      <c r="D37" s="29"/>
      <c r="E37" s="30" t="s">
        <v>37</v>
      </c>
      <c r="F37" s="30"/>
      <c r="G37" s="30" t="s">
        <v>37</v>
      </c>
      <c r="H37" s="30"/>
      <c r="I37" s="30" t="s">
        <v>37</v>
      </c>
      <c r="J37" s="30"/>
      <c r="K37" s="30" t="s">
        <v>37</v>
      </c>
      <c r="L37" s="30"/>
      <c r="M37" s="30" t="s">
        <v>37</v>
      </c>
      <c r="N37" s="30"/>
      <c r="O37" s="30" t="s">
        <v>37</v>
      </c>
      <c r="P37" s="30"/>
      <c r="Q37" s="30" t="s">
        <v>37</v>
      </c>
      <c r="R37" s="34"/>
      <c r="S37" s="45">
        <v>0.1</v>
      </c>
      <c r="T37" s="33"/>
    </row>
    <row r="38" spans="1:20" ht="29.25" customHeight="1" thickBot="1">
      <c r="A38" s="144">
        <v>4</v>
      </c>
      <c r="B38" s="200" t="s">
        <v>180</v>
      </c>
      <c r="C38" s="201"/>
      <c r="D38" s="22"/>
      <c r="E38" s="23" t="s">
        <v>37</v>
      </c>
      <c r="F38" s="23"/>
      <c r="G38" s="23" t="s">
        <v>37</v>
      </c>
      <c r="H38" s="23"/>
      <c r="I38" s="23" t="s">
        <v>37</v>
      </c>
      <c r="J38" s="23"/>
      <c r="K38" s="23" t="s">
        <v>37</v>
      </c>
      <c r="L38" s="23"/>
      <c r="M38" s="23" t="s">
        <v>37</v>
      </c>
      <c r="N38" s="23"/>
      <c r="O38" s="23" t="s">
        <v>37</v>
      </c>
      <c r="P38" s="23"/>
      <c r="Q38" s="23" t="s">
        <v>37</v>
      </c>
      <c r="R38" s="24"/>
      <c r="S38" s="73">
        <v>0.2</v>
      </c>
      <c r="T38" s="72"/>
    </row>
    <row r="39" spans="1:20" ht="13.5" customHeight="1" thickBot="1">
      <c r="A39" s="258" t="s">
        <v>85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1"/>
    </row>
    <row r="40" spans="1:20" ht="15">
      <c r="A40" s="76">
        <v>1</v>
      </c>
      <c r="B40" s="216" t="s">
        <v>77</v>
      </c>
      <c r="C40" s="208"/>
      <c r="D40" s="35" t="s">
        <v>75</v>
      </c>
      <c r="E40" s="28" t="s">
        <v>75</v>
      </c>
      <c r="F40" s="28" t="s">
        <v>75</v>
      </c>
      <c r="G40" s="28" t="s">
        <v>75</v>
      </c>
      <c r="H40" s="28" t="s">
        <v>75</v>
      </c>
      <c r="I40" s="28" t="s">
        <v>75</v>
      </c>
      <c r="J40" s="28" t="s">
        <v>75</v>
      </c>
      <c r="K40" s="28" t="s">
        <v>75</v>
      </c>
      <c r="L40" s="28" t="s">
        <v>75</v>
      </c>
      <c r="M40" s="28" t="s">
        <v>75</v>
      </c>
      <c r="N40" s="28" t="s">
        <v>75</v>
      </c>
      <c r="O40" s="28" t="s">
        <v>75</v>
      </c>
      <c r="P40" s="28" t="s">
        <v>75</v>
      </c>
      <c r="Q40" s="28" t="s">
        <v>75</v>
      </c>
      <c r="R40" s="36" t="s">
        <v>75</v>
      </c>
      <c r="S40" s="87"/>
      <c r="T40" s="71">
        <v>0.1</v>
      </c>
    </row>
    <row r="41" spans="1:20" ht="15">
      <c r="A41" s="157">
        <v>2</v>
      </c>
      <c r="B41" s="210" t="s">
        <v>83</v>
      </c>
      <c r="C41" s="211"/>
      <c r="D41" s="37" t="s">
        <v>75</v>
      </c>
      <c r="E41" s="38" t="s">
        <v>75</v>
      </c>
      <c r="F41" s="38" t="s">
        <v>75</v>
      </c>
      <c r="G41" s="38" t="s">
        <v>75</v>
      </c>
      <c r="H41" s="38" t="s">
        <v>75</v>
      </c>
      <c r="I41" s="38" t="s">
        <v>75</v>
      </c>
      <c r="J41" s="38" t="s">
        <v>75</v>
      </c>
      <c r="K41" s="38" t="s">
        <v>75</v>
      </c>
      <c r="L41" s="38" t="s">
        <v>75</v>
      </c>
      <c r="M41" s="38" t="s">
        <v>75</v>
      </c>
      <c r="N41" s="38" t="s">
        <v>75</v>
      </c>
      <c r="O41" s="38" t="s">
        <v>75</v>
      </c>
      <c r="P41" s="38" t="s">
        <v>75</v>
      </c>
      <c r="Q41" s="38" t="s">
        <v>75</v>
      </c>
      <c r="R41" s="44" t="s">
        <v>75</v>
      </c>
      <c r="S41" s="47"/>
      <c r="T41" s="41">
        <v>0.1</v>
      </c>
    </row>
    <row r="42" spans="1:20" ht="15">
      <c r="A42" s="157">
        <v>3</v>
      </c>
      <c r="B42" s="210" t="s">
        <v>182</v>
      </c>
      <c r="C42" s="211"/>
      <c r="D42" s="37"/>
      <c r="E42" s="38" t="s">
        <v>37</v>
      </c>
      <c r="F42" s="38"/>
      <c r="G42" s="38" t="s">
        <v>37</v>
      </c>
      <c r="H42" s="38"/>
      <c r="I42" s="38" t="s">
        <v>37</v>
      </c>
      <c r="J42" s="38"/>
      <c r="K42" s="38" t="s">
        <v>37</v>
      </c>
      <c r="L42" s="38"/>
      <c r="M42" s="38" t="s">
        <v>37</v>
      </c>
      <c r="N42" s="38"/>
      <c r="O42" s="38" t="s">
        <v>37</v>
      </c>
      <c r="P42" s="38"/>
      <c r="Q42" s="38" t="s">
        <v>37</v>
      </c>
      <c r="R42" s="44"/>
      <c r="S42" s="47">
        <v>0.05</v>
      </c>
      <c r="T42" s="41"/>
    </row>
    <row r="43" spans="1:20" ht="15.75" thickBot="1">
      <c r="A43" s="158">
        <v>4</v>
      </c>
      <c r="B43" s="214" t="s">
        <v>78</v>
      </c>
      <c r="C43" s="215"/>
      <c r="D43" s="101" t="s">
        <v>37</v>
      </c>
      <c r="E43" s="102" t="s">
        <v>37</v>
      </c>
      <c r="F43" s="102" t="s">
        <v>37</v>
      </c>
      <c r="G43" s="102" t="s">
        <v>37</v>
      </c>
      <c r="H43" s="102" t="s">
        <v>37</v>
      </c>
      <c r="I43" s="102" t="s">
        <v>37</v>
      </c>
      <c r="J43" s="102" t="s">
        <v>37</v>
      </c>
      <c r="K43" s="102" t="s">
        <v>37</v>
      </c>
      <c r="L43" s="102" t="s">
        <v>37</v>
      </c>
      <c r="M43" s="102" t="s">
        <v>37</v>
      </c>
      <c r="N43" s="102" t="s">
        <v>37</v>
      </c>
      <c r="O43" s="102" t="s">
        <v>37</v>
      </c>
      <c r="P43" s="102" t="s">
        <v>37</v>
      </c>
      <c r="Q43" s="102" t="s">
        <v>37</v>
      </c>
      <c r="R43" s="103" t="s">
        <v>37</v>
      </c>
      <c r="S43" s="104">
        <v>0.2</v>
      </c>
      <c r="T43" s="105"/>
    </row>
    <row r="44" spans="1:20" ht="13.5" customHeight="1" thickBot="1">
      <c r="A44" s="258" t="s">
        <v>86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1"/>
    </row>
    <row r="45" spans="1:20" ht="30" customHeight="1">
      <c r="A45" s="76">
        <v>1</v>
      </c>
      <c r="B45" s="216" t="s">
        <v>184</v>
      </c>
      <c r="C45" s="208"/>
      <c r="D45" s="35" t="s">
        <v>37</v>
      </c>
      <c r="E45" s="28" t="s">
        <v>37</v>
      </c>
      <c r="F45" s="28" t="s">
        <v>37</v>
      </c>
      <c r="G45" s="28" t="s">
        <v>37</v>
      </c>
      <c r="H45" s="28" t="s">
        <v>37</v>
      </c>
      <c r="I45" s="28" t="s">
        <v>37</v>
      </c>
      <c r="J45" s="28" t="s">
        <v>37</v>
      </c>
      <c r="K45" s="28" t="s">
        <v>37</v>
      </c>
      <c r="L45" s="28" t="s">
        <v>37</v>
      </c>
      <c r="M45" s="28" t="s">
        <v>37</v>
      </c>
      <c r="N45" s="28" t="s">
        <v>37</v>
      </c>
      <c r="O45" s="28" t="s">
        <v>37</v>
      </c>
      <c r="P45" s="28" t="s">
        <v>37</v>
      </c>
      <c r="Q45" s="28" t="s">
        <v>37</v>
      </c>
      <c r="R45" s="74" t="s">
        <v>37</v>
      </c>
      <c r="S45" s="87">
        <v>0.3</v>
      </c>
      <c r="T45" s="71"/>
    </row>
    <row r="46" spans="1:20" ht="15.75" thickBot="1">
      <c r="A46" s="78">
        <v>2</v>
      </c>
      <c r="B46" s="214" t="s">
        <v>165</v>
      </c>
      <c r="C46" s="215"/>
      <c r="D46" s="146"/>
      <c r="E46" s="23"/>
      <c r="F46" s="23" t="s">
        <v>37</v>
      </c>
      <c r="G46" s="23"/>
      <c r="H46" s="23"/>
      <c r="I46" s="23" t="s">
        <v>37</v>
      </c>
      <c r="J46" s="23"/>
      <c r="K46" s="23"/>
      <c r="L46" s="23" t="s">
        <v>37</v>
      </c>
      <c r="M46" s="23"/>
      <c r="N46" s="23"/>
      <c r="O46" s="23" t="s">
        <v>37</v>
      </c>
      <c r="P46" s="23"/>
      <c r="Q46" s="23"/>
      <c r="R46" s="46" t="s">
        <v>37</v>
      </c>
      <c r="S46" s="75">
        <v>0.2</v>
      </c>
      <c r="T46" s="72"/>
    </row>
    <row r="47" spans="1:20" ht="13.5" customHeight="1" thickBot="1">
      <c r="A47" s="190" t="s">
        <v>90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6"/>
    </row>
    <row r="48" spans="1:20" ht="44.25" customHeight="1">
      <c r="A48" s="76">
        <v>1</v>
      </c>
      <c r="B48" s="216" t="s">
        <v>181</v>
      </c>
      <c r="C48" s="208"/>
      <c r="D48" s="35" t="s">
        <v>91</v>
      </c>
      <c r="E48" s="28" t="s">
        <v>91</v>
      </c>
      <c r="F48" s="28" t="s">
        <v>91</v>
      </c>
      <c r="G48" s="28" t="s">
        <v>91</v>
      </c>
      <c r="H48" s="28" t="s">
        <v>91</v>
      </c>
      <c r="I48" s="28" t="s">
        <v>91</v>
      </c>
      <c r="J48" s="28" t="s">
        <v>91</v>
      </c>
      <c r="K48" s="28" t="s">
        <v>91</v>
      </c>
      <c r="L48" s="28" t="s">
        <v>91</v>
      </c>
      <c r="M48" s="28" t="s">
        <v>91</v>
      </c>
      <c r="N48" s="28" t="s">
        <v>91</v>
      </c>
      <c r="O48" s="28" t="s">
        <v>91</v>
      </c>
      <c r="P48" s="28" t="s">
        <v>91</v>
      </c>
      <c r="Q48" s="28" t="s">
        <v>91</v>
      </c>
      <c r="R48" s="74" t="s">
        <v>91</v>
      </c>
      <c r="S48" s="87">
        <v>0.4</v>
      </c>
      <c r="T48" s="71"/>
    </row>
    <row r="49" spans="1:20" ht="15">
      <c r="A49" s="157">
        <v>2</v>
      </c>
      <c r="B49" s="210" t="s">
        <v>183</v>
      </c>
      <c r="C49" s="211"/>
      <c r="D49" s="37"/>
      <c r="E49" s="38"/>
      <c r="F49" s="38" t="s">
        <v>37</v>
      </c>
      <c r="G49" s="38"/>
      <c r="H49" s="38"/>
      <c r="I49" s="38" t="s">
        <v>37</v>
      </c>
      <c r="J49" s="38"/>
      <c r="K49" s="38"/>
      <c r="L49" s="38" t="s">
        <v>37</v>
      </c>
      <c r="M49" s="38"/>
      <c r="N49" s="38"/>
      <c r="O49" s="38" t="s">
        <v>37</v>
      </c>
      <c r="P49" s="38"/>
      <c r="Q49" s="38"/>
      <c r="R49" s="44" t="s">
        <v>37</v>
      </c>
      <c r="S49" s="32">
        <v>0.1</v>
      </c>
      <c r="T49" s="41"/>
    </row>
    <row r="50" spans="1:20" ht="15">
      <c r="A50" s="157">
        <v>3</v>
      </c>
      <c r="B50" s="210" t="s">
        <v>94</v>
      </c>
      <c r="C50" s="211"/>
      <c r="D50" s="37"/>
      <c r="E50" s="38"/>
      <c r="F50" s="38" t="s">
        <v>75</v>
      </c>
      <c r="G50" s="38"/>
      <c r="H50" s="38"/>
      <c r="I50" s="38" t="s">
        <v>75</v>
      </c>
      <c r="J50" s="38"/>
      <c r="K50" s="38"/>
      <c r="L50" s="38" t="s">
        <v>75</v>
      </c>
      <c r="M50" s="38"/>
      <c r="N50" s="38"/>
      <c r="O50" s="38" t="s">
        <v>75</v>
      </c>
      <c r="P50" s="38"/>
      <c r="Q50" s="38"/>
      <c r="R50" s="44" t="s">
        <v>75</v>
      </c>
      <c r="S50" s="47"/>
      <c r="T50" s="41">
        <v>0.1</v>
      </c>
    </row>
    <row r="51" spans="1:20" ht="30" customHeight="1" thickBot="1">
      <c r="A51" s="158">
        <v>4</v>
      </c>
      <c r="B51" s="217" t="s">
        <v>168</v>
      </c>
      <c r="C51" s="218"/>
      <c r="D51" s="101"/>
      <c r="E51" s="102" t="s">
        <v>37</v>
      </c>
      <c r="F51" s="102"/>
      <c r="G51" s="102" t="s">
        <v>37</v>
      </c>
      <c r="H51" s="102"/>
      <c r="I51" s="102" t="s">
        <v>37</v>
      </c>
      <c r="J51" s="102"/>
      <c r="K51" s="102" t="s">
        <v>37</v>
      </c>
      <c r="L51" s="102"/>
      <c r="M51" s="102" t="s">
        <v>37</v>
      </c>
      <c r="N51" s="102"/>
      <c r="O51" s="102" t="s">
        <v>37</v>
      </c>
      <c r="P51" s="102"/>
      <c r="Q51" s="102" t="s">
        <v>37</v>
      </c>
      <c r="R51" s="103"/>
      <c r="S51" s="104">
        <v>0.1</v>
      </c>
      <c r="T51" s="105"/>
    </row>
    <row r="52" spans="1:20" ht="15.75" thickBot="1">
      <c r="A52" s="219" t="s">
        <v>50</v>
      </c>
      <c r="B52" s="220"/>
      <c r="C52" s="220"/>
      <c r="D52" s="141">
        <f>T15+T16+S20+T28+T40+T41+S43+S45+S48</f>
        <v>3.1999999999999997</v>
      </c>
      <c r="E52" s="131">
        <f>T15+T16+T17+S19+S20+S21+S23+S24+T28+S31+S32+S33+S35+S36+S37+S38+T40+T41+S42+S43+S45+S48+S51</f>
        <v>4.95</v>
      </c>
      <c r="F52" s="131">
        <f>T15+T16+T18+S20+T21+S22+T26+T27+T28+T29+T40+T41+S43+S45+S46+S48+S49+T50</f>
        <v>9.149999999999999</v>
      </c>
      <c r="G52" s="131">
        <f>T15+T16+T17+S19+S20+S23+S24+T28+S31+S32+S33+S35+S36+S37+S38+T40+T41+S42+S43+S45+S48+S51</f>
        <v>4.750000000000001</v>
      </c>
      <c r="H52" s="131">
        <f>T15+T16+S20+S21+T28+T40+T41+S43+S45+S48</f>
        <v>3.4</v>
      </c>
      <c r="I52" s="131">
        <f>T15+T16+T17+T18+S19+S20+T21+S22+S23+S24+T26+T27+T28+T29+S31+S32+S33+S35+S36+S37+S38+T40+T41+S42+S43+S45+S46+S48+S49+T50+S51</f>
        <v>10.699999999999994</v>
      </c>
      <c r="J52" s="131">
        <f>T15+T16+S20+T28+T40+T41+S43+S45+S48</f>
        <v>3.1999999999999997</v>
      </c>
      <c r="K52" s="131">
        <f>T15+T16+T17+S19+S20+S21+S23+S24+T28+S31+S32+S33+S35+S36+S37+S38+T40+T41+S42+S43+S45+S48+S51</f>
        <v>4.95</v>
      </c>
      <c r="L52" s="131">
        <f>T15+T16+T18+S20+T21+S22+T26+T27+T28+T29+T40+T41+S43+S45+S46+S48+S49+T50</f>
        <v>9.149999999999999</v>
      </c>
      <c r="M52" s="131">
        <f>T15+T16+T17+S19+S20+S23+S24+T28+S31+S32+S33+S35+S36+S37+S38+T40+T41+S42+S43+S45+S48+S51</f>
        <v>4.750000000000001</v>
      </c>
      <c r="N52" s="131">
        <f>T15+T16+S20+S21+T28+T40+T41+S43+S45+S48</f>
        <v>3.4</v>
      </c>
      <c r="O52" s="131">
        <f>T15+T16+T17+T18+S19+S20+T21+S22+S23+S24+T26+T27+T28+T29+S31+S32+S33+S35+S36+S37+S38+T40+T41+S42+S43+S45+S46+S48+S49+T50+S51</f>
        <v>10.699999999999994</v>
      </c>
      <c r="P52" s="131">
        <f>T15+T16+S20+T28+T40+T41+S43+S45+S48</f>
        <v>3.1999999999999997</v>
      </c>
      <c r="Q52" s="131">
        <f>T15+T16+T17+S19+S20+S21+S23+S24+T28+S31+S32+S33+S35+S36+S37+S38+T40+T41+S42+S43+S45+S48+S51</f>
        <v>4.95</v>
      </c>
      <c r="R52" s="133">
        <f>T15+T16+T18+S20+T21+S22+T26+T27+T28+T29+T40+T41+S43+S45+S46+S48+S49+T50</f>
        <v>9.149999999999999</v>
      </c>
      <c r="S52" s="149"/>
      <c r="T52" s="149"/>
    </row>
    <row r="53" spans="1:20" ht="15.75" thickBot="1">
      <c r="A53" s="219" t="s">
        <v>56</v>
      </c>
      <c r="B53" s="220"/>
      <c r="C53" s="220"/>
      <c r="D53" s="66">
        <f>Цены!$C$3*'Canter TF (Евро 5) клиенты'!D52</f>
        <v>3999.9999999999995</v>
      </c>
      <c r="E53" s="79">
        <f>Цены!$C$3*'Canter TF (Евро 5) клиенты'!E52</f>
        <v>6187.5</v>
      </c>
      <c r="F53" s="79">
        <f>Цены!$C$3*'Canter TF (Евро 5) клиенты'!F52</f>
        <v>11437.499999999998</v>
      </c>
      <c r="G53" s="79">
        <f>Цены!$C$3*'Canter TF (Евро 5) клиенты'!G52</f>
        <v>5937.500000000001</v>
      </c>
      <c r="H53" s="79">
        <f>Цены!$C$3*'Canter TF (Евро 5) клиенты'!H52</f>
        <v>4250</v>
      </c>
      <c r="I53" s="79">
        <f>Цены!$C$3*'Canter TF (Евро 5) клиенты'!I52</f>
        <v>13374.999999999993</v>
      </c>
      <c r="J53" s="79">
        <f>Цены!$C$3*'Canter TF (Евро 5) клиенты'!J52</f>
        <v>3999.9999999999995</v>
      </c>
      <c r="K53" s="79">
        <f>Цены!$C$3*'Canter TF (Евро 5) клиенты'!K52</f>
        <v>6187.5</v>
      </c>
      <c r="L53" s="79">
        <f>Цены!$C$3*'Canter TF (Евро 5) клиенты'!L52</f>
        <v>11437.499999999998</v>
      </c>
      <c r="M53" s="79">
        <f>Цены!$C$3*'Canter TF (Евро 5) клиенты'!M52</f>
        <v>5937.500000000001</v>
      </c>
      <c r="N53" s="79">
        <f>Цены!$C$3*'Canter TF (Евро 5) клиенты'!N52</f>
        <v>4250</v>
      </c>
      <c r="O53" s="79">
        <f>Цены!$C$3*'Canter TF (Евро 5) клиенты'!O52</f>
        <v>13374.999999999993</v>
      </c>
      <c r="P53" s="79">
        <f>Цены!$C$3*'Canter TF (Евро 5) клиенты'!P52</f>
        <v>3999.9999999999995</v>
      </c>
      <c r="Q53" s="79">
        <f>Цены!$C$3*'Canter TF (Евро 5) клиенты'!Q52</f>
        <v>6187.5</v>
      </c>
      <c r="R53" s="80">
        <f>Цены!$C$3*'Canter TF (Евро 5) клиенты'!R52</f>
        <v>11437.499999999998</v>
      </c>
      <c r="S53" s="149"/>
      <c r="T53" s="149"/>
    </row>
    <row r="54" spans="1:20" ht="15.75" thickBot="1">
      <c r="A54" s="49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</row>
    <row r="55" spans="1:20" ht="15.75" thickBot="1">
      <c r="A55" s="222" t="s">
        <v>41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150" t="s">
        <v>37</v>
      </c>
      <c r="T55" s="151" t="s">
        <v>38</v>
      </c>
    </row>
    <row r="56" spans="1:20" ht="15">
      <c r="A56" s="142">
        <v>1</v>
      </c>
      <c r="B56" s="277" t="s">
        <v>55</v>
      </c>
      <c r="C56" s="225"/>
      <c r="D56" s="77"/>
      <c r="E56" s="28" t="s">
        <v>37</v>
      </c>
      <c r="F56" s="28"/>
      <c r="G56" s="28" t="s">
        <v>37</v>
      </c>
      <c r="H56" s="28"/>
      <c r="I56" s="28" t="s">
        <v>37</v>
      </c>
      <c r="J56" s="28"/>
      <c r="K56" s="28" t="s">
        <v>37</v>
      </c>
      <c r="L56" s="28"/>
      <c r="M56" s="28" t="s">
        <v>37</v>
      </c>
      <c r="N56" s="28"/>
      <c r="O56" s="28" t="s">
        <v>37</v>
      </c>
      <c r="P56" s="28"/>
      <c r="Q56" s="28" t="s">
        <v>37</v>
      </c>
      <c r="R56" s="36"/>
      <c r="S56" s="86">
        <v>2</v>
      </c>
      <c r="T56" s="88"/>
    </row>
    <row r="57" spans="1:20" ht="15">
      <c r="A57" s="143">
        <v>2</v>
      </c>
      <c r="B57" s="186" t="s">
        <v>170</v>
      </c>
      <c r="C57" s="186"/>
      <c r="D57" s="32"/>
      <c r="E57" s="132"/>
      <c r="F57" s="30" t="s">
        <v>38</v>
      </c>
      <c r="G57" s="132"/>
      <c r="H57" s="30"/>
      <c r="I57" s="132" t="s">
        <v>38</v>
      </c>
      <c r="J57" s="30"/>
      <c r="K57" s="132"/>
      <c r="L57" s="30" t="s">
        <v>38</v>
      </c>
      <c r="M57" s="132"/>
      <c r="N57" s="30"/>
      <c r="O57" s="132" t="s">
        <v>38</v>
      </c>
      <c r="P57" s="30"/>
      <c r="Q57" s="132"/>
      <c r="R57" s="34" t="s">
        <v>38</v>
      </c>
      <c r="S57" s="45"/>
      <c r="T57" s="137">
        <v>0.8</v>
      </c>
    </row>
    <row r="58" spans="1:20" ht="15">
      <c r="A58" s="143">
        <v>3</v>
      </c>
      <c r="B58" s="186" t="s">
        <v>171</v>
      </c>
      <c r="C58" s="186"/>
      <c r="D58" s="32"/>
      <c r="E58" s="132"/>
      <c r="F58" s="30" t="s">
        <v>38</v>
      </c>
      <c r="G58" s="132"/>
      <c r="H58" s="30"/>
      <c r="I58" s="132" t="s">
        <v>38</v>
      </c>
      <c r="J58" s="30"/>
      <c r="K58" s="132"/>
      <c r="L58" s="30" t="s">
        <v>38</v>
      </c>
      <c r="M58" s="132"/>
      <c r="N58" s="30"/>
      <c r="O58" s="132" t="s">
        <v>38</v>
      </c>
      <c r="P58" s="30"/>
      <c r="Q58" s="132"/>
      <c r="R58" s="34" t="s">
        <v>38</v>
      </c>
      <c r="S58" s="45"/>
      <c r="T58" s="137">
        <v>0.8</v>
      </c>
    </row>
    <row r="59" spans="1:20" ht="15">
      <c r="A59" s="143">
        <v>4</v>
      </c>
      <c r="B59" s="262" t="s">
        <v>179</v>
      </c>
      <c r="C59" s="263"/>
      <c r="D59" s="47"/>
      <c r="E59" s="44"/>
      <c r="F59" s="38" t="s">
        <v>38</v>
      </c>
      <c r="G59" s="44"/>
      <c r="H59" s="38"/>
      <c r="I59" s="44" t="s">
        <v>38</v>
      </c>
      <c r="J59" s="38"/>
      <c r="K59" s="44"/>
      <c r="L59" s="38" t="s">
        <v>38</v>
      </c>
      <c r="M59" s="44"/>
      <c r="N59" s="38"/>
      <c r="O59" s="44" t="s">
        <v>38</v>
      </c>
      <c r="P59" s="38"/>
      <c r="Q59" s="44"/>
      <c r="R59" s="138" t="s">
        <v>38</v>
      </c>
      <c r="S59" s="139"/>
      <c r="T59" s="140">
        <v>1.1</v>
      </c>
    </row>
    <row r="60" spans="1:20" ht="15.75" thickBot="1">
      <c r="A60" s="144">
        <v>5</v>
      </c>
      <c r="B60" s="273" t="s">
        <v>42</v>
      </c>
      <c r="C60" s="274"/>
      <c r="D60" s="104" t="s">
        <v>37</v>
      </c>
      <c r="E60" s="103" t="s">
        <v>37</v>
      </c>
      <c r="F60" s="102" t="s">
        <v>37</v>
      </c>
      <c r="G60" s="103" t="s">
        <v>37</v>
      </c>
      <c r="H60" s="102" t="s">
        <v>37</v>
      </c>
      <c r="I60" s="103" t="s">
        <v>37</v>
      </c>
      <c r="J60" s="102" t="s">
        <v>37</v>
      </c>
      <c r="K60" s="103" t="s">
        <v>37</v>
      </c>
      <c r="L60" s="102" t="s">
        <v>37</v>
      </c>
      <c r="M60" s="103" t="s">
        <v>37</v>
      </c>
      <c r="N60" s="102" t="s">
        <v>37</v>
      </c>
      <c r="O60" s="103" t="s">
        <v>37</v>
      </c>
      <c r="P60" s="102" t="s">
        <v>37</v>
      </c>
      <c r="Q60" s="103" t="s">
        <v>37</v>
      </c>
      <c r="R60" s="134" t="s">
        <v>37</v>
      </c>
      <c r="S60" s="135">
        <v>0.4</v>
      </c>
      <c r="T60" s="136"/>
    </row>
    <row r="61" spans="1:20" ht="15">
      <c r="A61" s="1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52"/>
      <c r="T61" s="153"/>
    </row>
    <row r="62" spans="1:16" s="8" customFormat="1" ht="15.75" thickBot="1">
      <c r="A62" s="226" t="s">
        <v>43</v>
      </c>
      <c r="B62" s="226"/>
      <c r="C62" s="226"/>
      <c r="D62" s="227"/>
      <c r="E62" s="22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20" ht="15">
      <c r="A63" s="177" t="s">
        <v>21</v>
      </c>
      <c r="B63" s="179" t="s">
        <v>22</v>
      </c>
      <c r="C63" s="229"/>
      <c r="D63" s="19" t="s">
        <v>23</v>
      </c>
      <c r="E63" s="20" t="s">
        <v>24</v>
      </c>
      <c r="F63" s="20" t="s">
        <v>25</v>
      </c>
      <c r="G63" s="20" t="s">
        <v>26</v>
      </c>
      <c r="H63" s="20" t="s">
        <v>3</v>
      </c>
      <c r="I63" s="20" t="s">
        <v>27</v>
      </c>
      <c r="J63" s="20" t="s">
        <v>28</v>
      </c>
      <c r="K63" s="20" t="s">
        <v>29</v>
      </c>
      <c r="L63" s="20" t="s">
        <v>30</v>
      </c>
      <c r="M63" s="20" t="s">
        <v>31</v>
      </c>
      <c r="N63" s="20" t="s">
        <v>32</v>
      </c>
      <c r="O63" s="20" t="s">
        <v>33</v>
      </c>
      <c r="P63" s="20" t="s">
        <v>34</v>
      </c>
      <c r="Q63" s="20" t="s">
        <v>35</v>
      </c>
      <c r="R63" s="21" t="s">
        <v>4</v>
      </c>
      <c r="S63" s="264" t="s">
        <v>44</v>
      </c>
      <c r="T63" s="265"/>
    </row>
    <row r="64" spans="1:20" ht="15.75" thickBot="1">
      <c r="A64" s="228"/>
      <c r="B64" s="181"/>
      <c r="C64" s="230"/>
      <c r="D64" s="22">
        <f aca="true" t="shared" si="0" ref="D64:R64">D13</f>
        <v>20</v>
      </c>
      <c r="E64" s="23">
        <f t="shared" si="0"/>
        <v>40</v>
      </c>
      <c r="F64" s="23">
        <f t="shared" si="0"/>
        <v>60</v>
      </c>
      <c r="G64" s="23">
        <f t="shared" si="0"/>
        <v>80</v>
      </c>
      <c r="H64" s="23">
        <f t="shared" si="0"/>
        <v>100</v>
      </c>
      <c r="I64" s="23">
        <f t="shared" si="0"/>
        <v>120</v>
      </c>
      <c r="J64" s="23">
        <f t="shared" si="0"/>
        <v>140</v>
      </c>
      <c r="K64" s="23">
        <f t="shared" si="0"/>
        <v>160</v>
      </c>
      <c r="L64" s="23">
        <f t="shared" si="0"/>
        <v>180</v>
      </c>
      <c r="M64" s="23">
        <f t="shared" si="0"/>
        <v>200</v>
      </c>
      <c r="N64" s="23">
        <f t="shared" si="0"/>
        <v>220</v>
      </c>
      <c r="O64" s="23">
        <f t="shared" si="0"/>
        <v>240</v>
      </c>
      <c r="P64" s="23">
        <f t="shared" si="0"/>
        <v>260</v>
      </c>
      <c r="Q64" s="23">
        <f t="shared" si="0"/>
        <v>280</v>
      </c>
      <c r="R64" s="24">
        <f t="shared" si="0"/>
        <v>300</v>
      </c>
      <c r="S64" s="266"/>
      <c r="T64" s="267"/>
    </row>
    <row r="65" spans="1:20" ht="15">
      <c r="A65" s="57">
        <v>1</v>
      </c>
      <c r="B65" s="268" t="s">
        <v>185</v>
      </c>
      <c r="C65" s="268"/>
      <c r="D65" s="93">
        <v>7.7</v>
      </c>
      <c r="E65" s="94">
        <v>7.7</v>
      </c>
      <c r="F65" s="94">
        <v>7.7</v>
      </c>
      <c r="G65" s="94">
        <v>7.7</v>
      </c>
      <c r="H65" s="94">
        <v>7.7</v>
      </c>
      <c r="I65" s="94">
        <v>7.7</v>
      </c>
      <c r="J65" s="94">
        <v>7.7</v>
      </c>
      <c r="K65" s="94">
        <v>7.7</v>
      </c>
      <c r="L65" s="94">
        <v>7.7</v>
      </c>
      <c r="M65" s="94">
        <v>7.7</v>
      </c>
      <c r="N65" s="94">
        <v>7.7</v>
      </c>
      <c r="O65" s="94">
        <v>7.7</v>
      </c>
      <c r="P65" s="94">
        <v>7.7</v>
      </c>
      <c r="Q65" s="94">
        <v>7.7</v>
      </c>
      <c r="R65" s="95">
        <v>7.7</v>
      </c>
      <c r="S65" s="236">
        <f>Цены!C8</f>
        <v>470</v>
      </c>
      <c r="T65" s="269"/>
    </row>
    <row r="66" spans="1:20" ht="15">
      <c r="A66" s="58">
        <v>2</v>
      </c>
      <c r="B66" s="270" t="s">
        <v>45</v>
      </c>
      <c r="C66" s="271"/>
      <c r="D66" s="59">
        <v>1</v>
      </c>
      <c r="E66" s="60">
        <v>1</v>
      </c>
      <c r="F66" s="60">
        <v>1</v>
      </c>
      <c r="G66" s="60">
        <v>1</v>
      </c>
      <c r="H66" s="60">
        <v>1</v>
      </c>
      <c r="I66" s="60">
        <v>1</v>
      </c>
      <c r="J66" s="60">
        <v>1</v>
      </c>
      <c r="K66" s="60">
        <v>1</v>
      </c>
      <c r="L66" s="60">
        <v>1</v>
      </c>
      <c r="M66" s="60">
        <v>1</v>
      </c>
      <c r="N66" s="60">
        <v>1</v>
      </c>
      <c r="O66" s="60">
        <v>1</v>
      </c>
      <c r="P66" s="60">
        <v>1</v>
      </c>
      <c r="Q66" s="60">
        <v>1</v>
      </c>
      <c r="R66" s="61">
        <v>1</v>
      </c>
      <c r="S66" s="165">
        <f>Цены!C28</f>
        <v>3120</v>
      </c>
      <c r="T66" s="257"/>
    </row>
    <row r="67" spans="1:20" ht="15">
      <c r="A67" s="58">
        <v>3</v>
      </c>
      <c r="B67" s="270" t="s">
        <v>98</v>
      </c>
      <c r="C67" s="271"/>
      <c r="D67" s="59">
        <v>1</v>
      </c>
      <c r="E67" s="60">
        <v>1</v>
      </c>
      <c r="F67" s="60">
        <v>1</v>
      </c>
      <c r="G67" s="60">
        <v>1</v>
      </c>
      <c r="H67" s="60">
        <v>1</v>
      </c>
      <c r="I67" s="60">
        <v>1</v>
      </c>
      <c r="J67" s="60">
        <v>1</v>
      </c>
      <c r="K67" s="60">
        <v>1</v>
      </c>
      <c r="L67" s="60">
        <v>1</v>
      </c>
      <c r="M67" s="60">
        <v>1</v>
      </c>
      <c r="N67" s="60">
        <v>1</v>
      </c>
      <c r="O67" s="60">
        <v>1</v>
      </c>
      <c r="P67" s="60">
        <v>1</v>
      </c>
      <c r="Q67" s="60">
        <v>1</v>
      </c>
      <c r="R67" s="61">
        <v>1</v>
      </c>
      <c r="S67" s="165">
        <f>Цены!C29</f>
        <v>405</v>
      </c>
      <c r="T67" s="257"/>
    </row>
    <row r="68" spans="1:20" ht="15">
      <c r="A68" s="58">
        <v>4</v>
      </c>
      <c r="B68" s="270" t="s">
        <v>53</v>
      </c>
      <c r="C68" s="271"/>
      <c r="D68" s="59">
        <v>1</v>
      </c>
      <c r="E68" s="60">
        <v>1</v>
      </c>
      <c r="F68" s="60">
        <v>1</v>
      </c>
      <c r="G68" s="60">
        <v>1</v>
      </c>
      <c r="H68" s="60">
        <v>1</v>
      </c>
      <c r="I68" s="60">
        <v>1</v>
      </c>
      <c r="J68" s="60">
        <v>1</v>
      </c>
      <c r="K68" s="60">
        <v>1</v>
      </c>
      <c r="L68" s="60">
        <v>1</v>
      </c>
      <c r="M68" s="60">
        <v>1</v>
      </c>
      <c r="N68" s="60">
        <v>1</v>
      </c>
      <c r="O68" s="60">
        <v>1</v>
      </c>
      <c r="P68" s="60">
        <v>1</v>
      </c>
      <c r="Q68" s="60">
        <v>1</v>
      </c>
      <c r="R68" s="61">
        <v>1</v>
      </c>
      <c r="S68" s="165">
        <f>Цены!C30</f>
        <v>5100</v>
      </c>
      <c r="T68" s="257"/>
    </row>
    <row r="69" spans="1:20" ht="15">
      <c r="A69" s="58">
        <v>5</v>
      </c>
      <c r="B69" s="270" t="s">
        <v>46</v>
      </c>
      <c r="C69" s="271"/>
      <c r="D69" s="59"/>
      <c r="E69" s="60">
        <v>1</v>
      </c>
      <c r="F69" s="60"/>
      <c r="G69" s="60">
        <v>1</v>
      </c>
      <c r="H69" s="60"/>
      <c r="I69" s="60">
        <v>1</v>
      </c>
      <c r="J69" s="60"/>
      <c r="K69" s="60">
        <v>1</v>
      </c>
      <c r="L69" s="60"/>
      <c r="M69" s="60">
        <v>1</v>
      </c>
      <c r="N69" s="60"/>
      <c r="O69" s="60">
        <v>1</v>
      </c>
      <c r="P69" s="60"/>
      <c r="Q69" s="60">
        <v>1</v>
      </c>
      <c r="R69" s="61"/>
      <c r="S69" s="165">
        <f>Цены!C31</f>
        <v>4725</v>
      </c>
      <c r="T69" s="257"/>
    </row>
    <row r="70" spans="1:20" ht="15">
      <c r="A70" s="58">
        <v>6</v>
      </c>
      <c r="B70" s="272" t="s">
        <v>186</v>
      </c>
      <c r="C70" s="271"/>
      <c r="D70" s="59"/>
      <c r="E70" s="60"/>
      <c r="F70" s="60">
        <v>1</v>
      </c>
      <c r="G70" s="60"/>
      <c r="H70" s="60"/>
      <c r="I70" s="60">
        <v>1</v>
      </c>
      <c r="J70" s="60"/>
      <c r="K70" s="60"/>
      <c r="L70" s="60">
        <v>1</v>
      </c>
      <c r="M70" s="60"/>
      <c r="N70" s="60"/>
      <c r="O70" s="60">
        <v>1</v>
      </c>
      <c r="P70" s="60"/>
      <c r="Q70" s="60"/>
      <c r="R70" s="61">
        <v>1</v>
      </c>
      <c r="S70" s="165">
        <f>Цены!C32</f>
        <v>4440</v>
      </c>
      <c r="T70" s="257"/>
    </row>
    <row r="71" spans="1:20" ht="15">
      <c r="A71" s="58">
        <v>7</v>
      </c>
      <c r="B71" s="272" t="s">
        <v>187</v>
      </c>
      <c r="C71" s="271"/>
      <c r="D71" s="59"/>
      <c r="E71" s="60"/>
      <c r="F71" s="60">
        <v>1</v>
      </c>
      <c r="G71" s="60"/>
      <c r="H71" s="60"/>
      <c r="I71" s="60">
        <v>1</v>
      </c>
      <c r="J71" s="60"/>
      <c r="K71" s="60"/>
      <c r="L71" s="60">
        <v>1</v>
      </c>
      <c r="M71" s="60"/>
      <c r="N71" s="60"/>
      <c r="O71" s="60">
        <v>1</v>
      </c>
      <c r="P71" s="60"/>
      <c r="Q71" s="60"/>
      <c r="R71" s="61">
        <v>1</v>
      </c>
      <c r="S71" s="165">
        <f>Цены!C33</f>
        <v>935</v>
      </c>
      <c r="T71" s="257"/>
    </row>
    <row r="72" spans="1:20" ht="15">
      <c r="A72" s="58">
        <v>8</v>
      </c>
      <c r="B72" s="270" t="s">
        <v>188</v>
      </c>
      <c r="C72" s="271"/>
      <c r="D72" s="59"/>
      <c r="E72" s="60"/>
      <c r="F72" s="60">
        <v>1</v>
      </c>
      <c r="G72" s="60"/>
      <c r="H72" s="60"/>
      <c r="I72" s="60">
        <v>1</v>
      </c>
      <c r="J72" s="60"/>
      <c r="K72" s="60"/>
      <c r="L72" s="60">
        <v>1</v>
      </c>
      <c r="M72" s="60"/>
      <c r="N72" s="60"/>
      <c r="O72" s="60">
        <v>1</v>
      </c>
      <c r="P72" s="60"/>
      <c r="Q72" s="60"/>
      <c r="R72" s="61">
        <v>1</v>
      </c>
      <c r="S72" s="165">
        <f>Цены!C34</f>
        <v>110</v>
      </c>
      <c r="T72" s="257"/>
    </row>
    <row r="73" spans="1:20" ht="15">
      <c r="A73" s="58">
        <v>9</v>
      </c>
      <c r="B73" s="241" t="s">
        <v>189</v>
      </c>
      <c r="C73" s="168"/>
      <c r="D73" s="59"/>
      <c r="E73" s="60"/>
      <c r="F73" s="60">
        <v>1</v>
      </c>
      <c r="G73" s="60"/>
      <c r="H73" s="60"/>
      <c r="I73" s="60">
        <v>1</v>
      </c>
      <c r="J73" s="60"/>
      <c r="K73" s="60"/>
      <c r="L73" s="60">
        <v>1</v>
      </c>
      <c r="M73" s="60"/>
      <c r="N73" s="60"/>
      <c r="O73" s="60">
        <v>1</v>
      </c>
      <c r="P73" s="60"/>
      <c r="Q73" s="60"/>
      <c r="R73" s="61">
        <v>1</v>
      </c>
      <c r="S73" s="165">
        <f>Цены!C35</f>
        <v>910</v>
      </c>
      <c r="T73" s="257"/>
    </row>
    <row r="74" spans="1:20" ht="15">
      <c r="A74" s="58">
        <v>10</v>
      </c>
      <c r="B74" s="241" t="s">
        <v>190</v>
      </c>
      <c r="C74" s="168"/>
      <c r="D74" s="59"/>
      <c r="E74" s="60"/>
      <c r="F74" s="60">
        <v>1</v>
      </c>
      <c r="G74" s="60"/>
      <c r="H74" s="60"/>
      <c r="I74" s="60">
        <v>1</v>
      </c>
      <c r="J74" s="60"/>
      <c r="K74" s="60"/>
      <c r="L74" s="60">
        <v>1</v>
      </c>
      <c r="M74" s="60"/>
      <c r="N74" s="60"/>
      <c r="O74" s="60">
        <v>1</v>
      </c>
      <c r="P74" s="60"/>
      <c r="Q74" s="60"/>
      <c r="R74" s="61">
        <v>1</v>
      </c>
      <c r="S74" s="165">
        <f>Цены!C36</f>
        <v>3060</v>
      </c>
      <c r="T74" s="257"/>
    </row>
    <row r="75" spans="1:20" ht="15">
      <c r="A75" s="58">
        <v>11</v>
      </c>
      <c r="B75" s="167" t="s">
        <v>100</v>
      </c>
      <c r="C75" s="168"/>
      <c r="D75" s="59"/>
      <c r="E75" s="60"/>
      <c r="F75" s="60">
        <v>2</v>
      </c>
      <c r="G75" s="60"/>
      <c r="H75" s="60"/>
      <c r="I75" s="60">
        <v>2</v>
      </c>
      <c r="J75" s="60"/>
      <c r="K75" s="60"/>
      <c r="L75" s="60">
        <v>2</v>
      </c>
      <c r="M75" s="60"/>
      <c r="N75" s="60"/>
      <c r="O75" s="60">
        <v>2</v>
      </c>
      <c r="P75" s="60"/>
      <c r="Q75" s="60"/>
      <c r="R75" s="61">
        <v>2</v>
      </c>
      <c r="S75" s="165">
        <f>Цены!C37</f>
        <v>140</v>
      </c>
      <c r="T75" s="257"/>
    </row>
    <row r="76" spans="1:20" ht="15">
      <c r="A76" s="58">
        <v>12</v>
      </c>
      <c r="B76" s="272" t="s">
        <v>101</v>
      </c>
      <c r="C76" s="271"/>
      <c r="D76" s="59"/>
      <c r="E76" s="60"/>
      <c r="F76" s="60">
        <v>2</v>
      </c>
      <c r="G76" s="60"/>
      <c r="H76" s="60"/>
      <c r="I76" s="60">
        <v>2</v>
      </c>
      <c r="J76" s="60"/>
      <c r="K76" s="60"/>
      <c r="L76" s="60">
        <v>2</v>
      </c>
      <c r="M76" s="60"/>
      <c r="N76" s="60"/>
      <c r="O76" s="60">
        <v>2</v>
      </c>
      <c r="P76" s="60"/>
      <c r="Q76" s="60"/>
      <c r="R76" s="61">
        <v>2</v>
      </c>
      <c r="S76" s="165">
        <f>Цены!C38</f>
        <v>140</v>
      </c>
      <c r="T76" s="257"/>
    </row>
    <row r="77" spans="1:20" ht="15">
      <c r="A77" s="58">
        <v>13</v>
      </c>
      <c r="B77" s="270" t="s">
        <v>110</v>
      </c>
      <c r="C77" s="271"/>
      <c r="D77" s="59"/>
      <c r="E77" s="60"/>
      <c r="F77" s="60">
        <v>2</v>
      </c>
      <c r="G77" s="60"/>
      <c r="H77" s="60"/>
      <c r="I77" s="60">
        <v>2</v>
      </c>
      <c r="J77" s="60"/>
      <c r="K77" s="60"/>
      <c r="L77" s="60">
        <v>2</v>
      </c>
      <c r="M77" s="60"/>
      <c r="N77" s="60"/>
      <c r="O77" s="60">
        <v>2</v>
      </c>
      <c r="P77" s="60"/>
      <c r="Q77" s="60"/>
      <c r="R77" s="61">
        <v>2</v>
      </c>
      <c r="S77" s="165">
        <f>Цены!C39</f>
        <v>845</v>
      </c>
      <c r="T77" s="257"/>
    </row>
    <row r="78" spans="1:22" s="62" customFormat="1" ht="15">
      <c r="A78" s="58">
        <v>14</v>
      </c>
      <c r="B78" s="241" t="s">
        <v>191</v>
      </c>
      <c r="C78" s="168"/>
      <c r="D78" s="59"/>
      <c r="E78" s="60"/>
      <c r="F78" s="60">
        <v>2</v>
      </c>
      <c r="G78" s="60"/>
      <c r="H78" s="60"/>
      <c r="I78" s="60">
        <v>2</v>
      </c>
      <c r="J78" s="60"/>
      <c r="K78" s="60"/>
      <c r="L78" s="60">
        <v>2</v>
      </c>
      <c r="M78" s="60"/>
      <c r="N78" s="60"/>
      <c r="O78" s="60">
        <v>2</v>
      </c>
      <c r="P78" s="60"/>
      <c r="Q78" s="60"/>
      <c r="R78" s="61">
        <v>2</v>
      </c>
      <c r="S78" s="165">
        <f>Цены!C40</f>
        <v>75</v>
      </c>
      <c r="T78" s="257"/>
      <c r="V78"/>
    </row>
    <row r="79" spans="1:22" s="62" customFormat="1" ht="15">
      <c r="A79" s="58">
        <v>15</v>
      </c>
      <c r="B79" s="241" t="s">
        <v>192</v>
      </c>
      <c r="C79" s="168"/>
      <c r="D79" s="59"/>
      <c r="E79" s="60"/>
      <c r="F79" s="60">
        <v>2</v>
      </c>
      <c r="G79" s="60"/>
      <c r="H79" s="60"/>
      <c r="I79" s="60">
        <v>2</v>
      </c>
      <c r="J79" s="60"/>
      <c r="K79" s="60"/>
      <c r="L79" s="60">
        <v>2</v>
      </c>
      <c r="M79" s="60"/>
      <c r="N79" s="60"/>
      <c r="O79" s="60">
        <v>2</v>
      </c>
      <c r="P79" s="60"/>
      <c r="Q79" s="60"/>
      <c r="R79" s="61">
        <v>2</v>
      </c>
      <c r="S79" s="165">
        <f>Цены!C41</f>
        <v>735</v>
      </c>
      <c r="T79" s="257"/>
      <c r="V79"/>
    </row>
    <row r="80" spans="1:20" ht="15">
      <c r="A80" s="58">
        <v>16</v>
      </c>
      <c r="B80" s="167" t="s">
        <v>106</v>
      </c>
      <c r="C80" s="168"/>
      <c r="D80" s="63"/>
      <c r="E80" s="64"/>
      <c r="F80" s="64">
        <v>2</v>
      </c>
      <c r="G80" s="64"/>
      <c r="H80" s="64"/>
      <c r="I80" s="64">
        <v>2</v>
      </c>
      <c r="J80" s="64"/>
      <c r="K80" s="64"/>
      <c r="L80" s="64">
        <v>2</v>
      </c>
      <c r="M80" s="64"/>
      <c r="N80" s="64"/>
      <c r="O80" s="64">
        <v>2</v>
      </c>
      <c r="P80" s="64"/>
      <c r="Q80" s="64"/>
      <c r="R80" s="65">
        <v>2</v>
      </c>
      <c r="S80" s="165">
        <f>Цены!C42</f>
        <v>2070</v>
      </c>
      <c r="T80" s="257"/>
    </row>
    <row r="81" spans="1:20" ht="15">
      <c r="A81" s="58">
        <v>17</v>
      </c>
      <c r="B81" s="167" t="s">
        <v>193</v>
      </c>
      <c r="C81" s="168"/>
      <c r="D81" s="63"/>
      <c r="E81" s="64"/>
      <c r="F81" s="64">
        <v>2</v>
      </c>
      <c r="G81" s="64"/>
      <c r="H81" s="64"/>
      <c r="I81" s="64">
        <v>2</v>
      </c>
      <c r="J81" s="64"/>
      <c r="K81" s="64"/>
      <c r="L81" s="64">
        <v>2</v>
      </c>
      <c r="M81" s="64"/>
      <c r="N81" s="64"/>
      <c r="O81" s="64">
        <v>2</v>
      </c>
      <c r="P81" s="64"/>
      <c r="Q81" s="64"/>
      <c r="R81" s="65">
        <v>2</v>
      </c>
      <c r="S81" s="165">
        <f>Цены!C43</f>
        <v>1040</v>
      </c>
      <c r="T81" s="257"/>
    </row>
    <row r="82" spans="1:20" ht="15">
      <c r="A82" s="58">
        <v>18</v>
      </c>
      <c r="B82" s="167" t="s">
        <v>194</v>
      </c>
      <c r="C82" s="168"/>
      <c r="D82" s="63"/>
      <c r="E82" s="64"/>
      <c r="F82" s="64">
        <v>4</v>
      </c>
      <c r="G82" s="64"/>
      <c r="H82" s="64"/>
      <c r="I82" s="64">
        <v>4</v>
      </c>
      <c r="J82" s="64"/>
      <c r="K82" s="64"/>
      <c r="L82" s="64">
        <v>4</v>
      </c>
      <c r="M82" s="64"/>
      <c r="N82" s="64"/>
      <c r="O82" s="64">
        <v>4</v>
      </c>
      <c r="P82" s="64"/>
      <c r="Q82" s="64"/>
      <c r="R82" s="65">
        <v>4</v>
      </c>
      <c r="S82" s="165">
        <f>Цены!C44</f>
        <v>185</v>
      </c>
      <c r="T82" s="257"/>
    </row>
    <row r="83" spans="1:20" ht="15">
      <c r="A83" s="58">
        <v>19</v>
      </c>
      <c r="B83" s="167" t="s">
        <v>195</v>
      </c>
      <c r="C83" s="168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165">
        <f>Цены!C6</f>
        <v>287.5</v>
      </c>
      <c r="T83" s="257"/>
    </row>
    <row r="84" spans="1:20" ht="15">
      <c r="A84" s="58">
        <v>20</v>
      </c>
      <c r="B84" s="241" t="s">
        <v>196</v>
      </c>
      <c r="C84" s="168"/>
      <c r="D84" s="63"/>
      <c r="E84" s="64"/>
      <c r="F84" s="64">
        <v>3.5</v>
      </c>
      <c r="G84" s="64"/>
      <c r="H84" s="64"/>
      <c r="I84" s="64">
        <v>3.5</v>
      </c>
      <c r="J84" s="64"/>
      <c r="K84" s="64"/>
      <c r="L84" s="64">
        <v>3.5</v>
      </c>
      <c r="M84" s="64"/>
      <c r="N84" s="64"/>
      <c r="O84" s="64">
        <v>3.5</v>
      </c>
      <c r="P84" s="64"/>
      <c r="Q84" s="64"/>
      <c r="R84" s="65">
        <v>3.5</v>
      </c>
      <c r="S84" s="165">
        <f>Цены!C9</f>
        <v>250</v>
      </c>
      <c r="T84" s="257"/>
    </row>
    <row r="85" spans="1:20" ht="15">
      <c r="A85" s="58">
        <v>21</v>
      </c>
      <c r="B85" s="270" t="s">
        <v>210</v>
      </c>
      <c r="C85" s="271"/>
      <c r="D85" s="63"/>
      <c r="E85" s="64"/>
      <c r="F85" s="64">
        <v>4.5</v>
      </c>
      <c r="G85" s="64"/>
      <c r="H85" s="64"/>
      <c r="I85" s="64">
        <v>4.5</v>
      </c>
      <c r="J85" s="64"/>
      <c r="K85" s="64"/>
      <c r="L85" s="64">
        <v>4.5</v>
      </c>
      <c r="M85" s="64"/>
      <c r="N85" s="64"/>
      <c r="O85" s="64">
        <v>4.5</v>
      </c>
      <c r="P85" s="64"/>
      <c r="Q85" s="64"/>
      <c r="R85" s="65">
        <v>4.5</v>
      </c>
      <c r="S85" s="165">
        <f>Цены!C10</f>
        <v>250</v>
      </c>
      <c r="T85" s="257"/>
    </row>
    <row r="86" spans="1:20" ht="15">
      <c r="A86" s="58">
        <v>22</v>
      </c>
      <c r="B86" s="270" t="s">
        <v>48</v>
      </c>
      <c r="C86" s="271"/>
      <c r="D86" s="63">
        <v>0.4</v>
      </c>
      <c r="E86" s="64">
        <v>0.4</v>
      </c>
      <c r="F86" s="64">
        <v>1.2</v>
      </c>
      <c r="G86" s="64">
        <v>0.4</v>
      </c>
      <c r="H86" s="64">
        <v>0.4</v>
      </c>
      <c r="I86" s="64">
        <v>1.2</v>
      </c>
      <c r="J86" s="64">
        <v>0.4</v>
      </c>
      <c r="K86" s="64">
        <v>0.4</v>
      </c>
      <c r="L86" s="64">
        <v>1.2</v>
      </c>
      <c r="M86" s="64">
        <v>0.4</v>
      </c>
      <c r="N86" s="64">
        <v>0.4</v>
      </c>
      <c r="O86" s="64">
        <v>1.2</v>
      </c>
      <c r="P86" s="64">
        <v>0.4</v>
      </c>
      <c r="Q86" s="64">
        <v>0.4</v>
      </c>
      <c r="R86" s="65">
        <v>1.2</v>
      </c>
      <c r="S86" s="165">
        <f>Цены!C12</f>
        <v>685</v>
      </c>
      <c r="T86" s="257"/>
    </row>
    <row r="87" spans="1:20" ht="15">
      <c r="A87" s="58">
        <v>23</v>
      </c>
      <c r="B87" s="241" t="s">
        <v>11</v>
      </c>
      <c r="C87" s="168"/>
      <c r="D87" s="59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1"/>
      <c r="S87" s="165">
        <f>Цены!C13</f>
        <v>609</v>
      </c>
      <c r="T87" s="257"/>
    </row>
    <row r="88" spans="1:20" ht="15">
      <c r="A88" s="58">
        <v>24</v>
      </c>
      <c r="B88" s="241" t="s">
        <v>197</v>
      </c>
      <c r="C88" s="168"/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1"/>
      <c r="S88" s="165">
        <f>Цены!C11</f>
        <v>520</v>
      </c>
      <c r="T88" s="257"/>
    </row>
    <row r="89" spans="1:20" ht="15.75" thickBot="1">
      <c r="A89" s="67">
        <v>25</v>
      </c>
      <c r="B89" s="241" t="s">
        <v>49</v>
      </c>
      <c r="C89" s="168"/>
      <c r="D89" s="63">
        <v>1</v>
      </c>
      <c r="E89" s="64">
        <v>1</v>
      </c>
      <c r="F89" s="64">
        <v>1</v>
      </c>
      <c r="G89" s="64">
        <v>1</v>
      </c>
      <c r="H89" s="64">
        <v>1</v>
      </c>
      <c r="I89" s="64">
        <v>1</v>
      </c>
      <c r="J89" s="64">
        <v>1</v>
      </c>
      <c r="K89" s="64">
        <v>1</v>
      </c>
      <c r="L89" s="64">
        <v>1</v>
      </c>
      <c r="M89" s="64">
        <v>1</v>
      </c>
      <c r="N89" s="64">
        <v>1</v>
      </c>
      <c r="O89" s="64">
        <v>1</v>
      </c>
      <c r="P89" s="64">
        <v>1</v>
      </c>
      <c r="Q89" s="64">
        <v>1</v>
      </c>
      <c r="R89" s="65">
        <v>1</v>
      </c>
      <c r="S89" s="242">
        <f>Цены!C14</f>
        <v>250</v>
      </c>
      <c r="T89" s="278"/>
    </row>
    <row r="90" spans="1:20" ht="15.75" customHeight="1" thickBot="1">
      <c r="A90" s="244" t="s">
        <v>54</v>
      </c>
      <c r="B90" s="245"/>
      <c r="C90" s="245"/>
      <c r="D90" s="66">
        <f>D65*$S$65+D66*$S$66+D67*$S$67+D68*$S$68+D69*$S$69+D70*$S$70+D71*$S$71+D72*$S$72+D73*$S$73+D74*$S$74+D75*$S$75+D76*$S$76+D77*$S$77+D78*$S$78+D79*$S$79+D80*$S$80+D81*$S$81+D82*$S$82+D83*$S$83+D84*$S$84+D85*$S$85+D86*$S$86+D87*$S$87+D88*$S$88+D89*$S$89</f>
        <v>12768</v>
      </c>
      <c r="E90" s="79">
        <f aca="true" t="shared" si="1" ref="E90:R90">E65*$S$65+E66*$S$66+E67*$S$67+E68*$S$68+E69*$S$69+E70*$S$70+E71*$S$71+E72*$S$72+E73*$S$73+E74*$S$74+E75*$S$75+E76*$S$76+E77*$S$77+E78*$S$78+E79*$S$79+E80*$S$80+E81*$S$81+E82*$S$82+E83*$S$83+E84*$S$84+E85*$S$85+E86*$S$86+E87*$S$87+E88*$S$88+E89*$S$89</f>
        <v>17493</v>
      </c>
      <c r="F90" s="79">
        <f t="shared" si="1"/>
        <v>35601</v>
      </c>
      <c r="G90" s="79">
        <f t="shared" si="1"/>
        <v>17493</v>
      </c>
      <c r="H90" s="79">
        <f t="shared" si="1"/>
        <v>12768</v>
      </c>
      <c r="I90" s="79">
        <f t="shared" si="1"/>
        <v>40326</v>
      </c>
      <c r="J90" s="79">
        <f t="shared" si="1"/>
        <v>12768</v>
      </c>
      <c r="K90" s="79">
        <f t="shared" si="1"/>
        <v>17493</v>
      </c>
      <c r="L90" s="79">
        <f t="shared" si="1"/>
        <v>35601</v>
      </c>
      <c r="M90" s="79">
        <f t="shared" si="1"/>
        <v>17493</v>
      </c>
      <c r="N90" s="79">
        <f t="shared" si="1"/>
        <v>12768</v>
      </c>
      <c r="O90" s="79">
        <f t="shared" si="1"/>
        <v>40326</v>
      </c>
      <c r="P90" s="79">
        <f t="shared" si="1"/>
        <v>12768</v>
      </c>
      <c r="Q90" s="79">
        <f t="shared" si="1"/>
        <v>17493</v>
      </c>
      <c r="R90" s="80">
        <f t="shared" si="1"/>
        <v>35601</v>
      </c>
      <c r="S90" s="153"/>
      <c r="T90" s="153"/>
    </row>
    <row r="91" ht="15.75" thickBot="1"/>
    <row r="92" spans="1:20" ht="15.75" thickBot="1">
      <c r="A92" s="246" t="s">
        <v>176</v>
      </c>
      <c r="B92" s="247"/>
      <c r="C92" s="248"/>
      <c r="D92" s="81">
        <f>D53+D90</f>
        <v>16768</v>
      </c>
      <c r="E92" s="79">
        <f aca="true" t="shared" si="2" ref="E92:R92">E53+E90</f>
        <v>23680.5</v>
      </c>
      <c r="F92" s="79">
        <f t="shared" si="2"/>
        <v>47038.5</v>
      </c>
      <c r="G92" s="79">
        <f t="shared" si="2"/>
        <v>23430.5</v>
      </c>
      <c r="H92" s="79">
        <f t="shared" si="2"/>
        <v>17018</v>
      </c>
      <c r="I92" s="79">
        <f t="shared" si="2"/>
        <v>53700.99999999999</v>
      </c>
      <c r="J92" s="79">
        <f t="shared" si="2"/>
        <v>16768</v>
      </c>
      <c r="K92" s="79">
        <f t="shared" si="2"/>
        <v>23680.5</v>
      </c>
      <c r="L92" s="79">
        <f t="shared" si="2"/>
        <v>47038.5</v>
      </c>
      <c r="M92" s="79">
        <f t="shared" si="2"/>
        <v>23430.5</v>
      </c>
      <c r="N92" s="79">
        <f t="shared" si="2"/>
        <v>17018</v>
      </c>
      <c r="O92" s="79">
        <f t="shared" si="2"/>
        <v>53700.99999999999</v>
      </c>
      <c r="P92" s="79">
        <f t="shared" si="2"/>
        <v>16768</v>
      </c>
      <c r="Q92" s="79">
        <f t="shared" si="2"/>
        <v>23680.5</v>
      </c>
      <c r="R92" s="80">
        <f t="shared" si="2"/>
        <v>47038.5</v>
      </c>
      <c r="S92" s="149"/>
      <c r="T92" s="149"/>
    </row>
    <row r="94" spans="1:21" ht="15" customHeight="1">
      <c r="A94" s="164" t="s">
        <v>163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55"/>
    </row>
    <row r="95" spans="1:21" ht="15" customHeight="1">
      <c r="A95" s="164" t="s">
        <v>172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55"/>
    </row>
    <row r="96" spans="1:21" ht="15" customHeight="1">
      <c r="A96" s="164" t="s">
        <v>174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55"/>
    </row>
    <row r="97" spans="1:21" ht="33.75" customHeight="1">
      <c r="A97" s="164" t="s">
        <v>175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55"/>
    </row>
  </sheetData>
  <sheetProtection password="CC09" sheet="1"/>
  <mergeCells count="114">
    <mergeCell ref="A97:T97"/>
    <mergeCell ref="A94:T94"/>
    <mergeCell ref="A95:T95"/>
    <mergeCell ref="A96:T96"/>
    <mergeCell ref="B88:C88"/>
    <mergeCell ref="S88:T88"/>
    <mergeCell ref="B89:C89"/>
    <mergeCell ref="S89:T89"/>
    <mergeCell ref="A90:C90"/>
    <mergeCell ref="A92:C92"/>
    <mergeCell ref="B85:C85"/>
    <mergeCell ref="S85:T85"/>
    <mergeCell ref="B86:C86"/>
    <mergeCell ref="S86:T86"/>
    <mergeCell ref="B87:C87"/>
    <mergeCell ref="S87:T87"/>
    <mergeCell ref="A55:R55"/>
    <mergeCell ref="B56:C56"/>
    <mergeCell ref="B48:C48"/>
    <mergeCell ref="B50:C50"/>
    <mergeCell ref="B51:C51"/>
    <mergeCell ref="A52:C52"/>
    <mergeCell ref="B18:C18"/>
    <mergeCell ref="B42:C42"/>
    <mergeCell ref="B49:C49"/>
    <mergeCell ref="B74:C74"/>
    <mergeCell ref="B76:C76"/>
    <mergeCell ref="B22:C22"/>
    <mergeCell ref="B73:C73"/>
    <mergeCell ref="B60:C60"/>
    <mergeCell ref="A62:E62"/>
    <mergeCell ref="A47:T47"/>
    <mergeCell ref="B80:C80"/>
    <mergeCell ref="S80:T80"/>
    <mergeCell ref="B81:C81"/>
    <mergeCell ref="S81:T81"/>
    <mergeCell ref="B82:C82"/>
    <mergeCell ref="S82:T82"/>
    <mergeCell ref="B77:C77"/>
    <mergeCell ref="S77:T77"/>
    <mergeCell ref="B78:C78"/>
    <mergeCell ref="S78:T78"/>
    <mergeCell ref="B79:C79"/>
    <mergeCell ref="S79:T79"/>
    <mergeCell ref="S73:T73"/>
    <mergeCell ref="S74:T74"/>
    <mergeCell ref="B75:C75"/>
    <mergeCell ref="S75:T75"/>
    <mergeCell ref="S76:T76"/>
    <mergeCell ref="B70:C70"/>
    <mergeCell ref="S70:T70"/>
    <mergeCell ref="B71:C71"/>
    <mergeCell ref="S71:T71"/>
    <mergeCell ref="B72:C72"/>
    <mergeCell ref="S72:T72"/>
    <mergeCell ref="B67:C67"/>
    <mergeCell ref="S67:T67"/>
    <mergeCell ref="B68:C68"/>
    <mergeCell ref="S68:T68"/>
    <mergeCell ref="B69:C69"/>
    <mergeCell ref="S69:T69"/>
    <mergeCell ref="A63:A64"/>
    <mergeCell ref="B63:C64"/>
    <mergeCell ref="S63:T64"/>
    <mergeCell ref="B65:C65"/>
    <mergeCell ref="S65:T65"/>
    <mergeCell ref="B66:C66"/>
    <mergeCell ref="S66:T66"/>
    <mergeCell ref="B59:C59"/>
    <mergeCell ref="B41:C41"/>
    <mergeCell ref="B43:C43"/>
    <mergeCell ref="A44:T44"/>
    <mergeCell ref="B45:C45"/>
    <mergeCell ref="B46:C46"/>
    <mergeCell ref="B57:C57"/>
    <mergeCell ref="B58:C58"/>
    <mergeCell ref="A53:C53"/>
    <mergeCell ref="B54:T54"/>
    <mergeCell ref="B37:C37"/>
    <mergeCell ref="B38:C38"/>
    <mergeCell ref="A39:T39"/>
    <mergeCell ref="B40:C40"/>
    <mergeCell ref="B31:C31"/>
    <mergeCell ref="B32:C32"/>
    <mergeCell ref="B33:C33"/>
    <mergeCell ref="A34:T34"/>
    <mergeCell ref="B35:C35"/>
    <mergeCell ref="B36:C36"/>
    <mergeCell ref="B27:C27"/>
    <mergeCell ref="B28:C28"/>
    <mergeCell ref="B29:C29"/>
    <mergeCell ref="A30:T30"/>
    <mergeCell ref="B21:C21"/>
    <mergeCell ref="A25:T25"/>
    <mergeCell ref="B26:C26"/>
    <mergeCell ref="B23:C23"/>
    <mergeCell ref="B24:C24"/>
    <mergeCell ref="B83:C83"/>
    <mergeCell ref="S83:T83"/>
    <mergeCell ref="B84:C84"/>
    <mergeCell ref="S84:T84"/>
    <mergeCell ref="A14:T14"/>
    <mergeCell ref="B15:C15"/>
    <mergeCell ref="B16:C16"/>
    <mergeCell ref="B17:C17"/>
    <mergeCell ref="B19:C19"/>
    <mergeCell ref="B20:C20"/>
    <mergeCell ref="A1:T1"/>
    <mergeCell ref="A3:T4"/>
    <mergeCell ref="B9:R9"/>
    <mergeCell ref="A11:B11"/>
    <mergeCell ref="A12:A13"/>
    <mergeCell ref="B12:C13"/>
    <mergeCell ref="S12:T12"/>
  </mergeCells>
  <printOptions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PageLayoutView="0" workbookViewId="0" topLeftCell="A64">
      <selection activeCell="U76" sqref="U76"/>
    </sheetView>
  </sheetViews>
  <sheetFormatPr defaultColWidth="9.140625" defaultRowHeight="15"/>
  <cols>
    <col min="1" max="1" width="3.7109375" style="0" customWidth="1"/>
    <col min="2" max="2" width="50.7109375" style="0" customWidth="1"/>
    <col min="3" max="3" width="20.140625" style="0" customWidth="1"/>
    <col min="4" max="18" width="6.00390625" style="8" customWidth="1"/>
    <col min="19" max="20" width="5.28125" style="8" customWidth="1"/>
  </cols>
  <sheetData>
    <row r="1" spans="1:20" ht="91.5" customHeight="1">
      <c r="A1" s="171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ht="13.5" customHeight="1"/>
    <row r="3" spans="1:20" s="8" customFormat="1" ht="18.75" customHeight="1">
      <c r="A3" s="251" t="s">
        <v>213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s="8" customFormat="1" ht="18.7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ht="12.75" customHeight="1">
      <c r="A5" s="9"/>
      <c r="B5" s="9"/>
      <c r="C5" s="9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18" ht="15">
      <c r="A6" s="10"/>
      <c r="B6" s="10" t="s">
        <v>18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10"/>
      <c r="B7" s="10" t="s">
        <v>19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2:18" ht="15">
      <c r="B9" s="175" t="s">
        <v>92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2:18" ht="1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0" ht="15.75" thickBot="1">
      <c r="A11" s="176" t="s">
        <v>20</v>
      </c>
      <c r="B11" s="176"/>
      <c r="C11" s="17"/>
      <c r="J11" s="18"/>
    </row>
    <row r="12" spans="1:20" ht="15">
      <c r="A12" s="177" t="s">
        <v>21</v>
      </c>
      <c r="B12" s="179" t="s">
        <v>22</v>
      </c>
      <c r="C12" s="180"/>
      <c r="D12" s="106" t="s">
        <v>70</v>
      </c>
      <c r="E12" s="74" t="s">
        <v>70</v>
      </c>
      <c r="F12" s="74" t="s">
        <v>97</v>
      </c>
      <c r="G12" s="74" t="s">
        <v>70</v>
      </c>
      <c r="H12" s="74" t="s">
        <v>70</v>
      </c>
      <c r="I12" s="74" t="s">
        <v>97</v>
      </c>
      <c r="J12" s="74" t="s">
        <v>70</v>
      </c>
      <c r="K12" s="74" t="s">
        <v>70</v>
      </c>
      <c r="L12" s="74" t="s">
        <v>97</v>
      </c>
      <c r="M12" s="74" t="s">
        <v>70</v>
      </c>
      <c r="N12" s="74" t="s">
        <v>70</v>
      </c>
      <c r="O12" s="74" t="s">
        <v>97</v>
      </c>
      <c r="P12" s="74" t="s">
        <v>70</v>
      </c>
      <c r="Q12" s="74" t="s">
        <v>70</v>
      </c>
      <c r="R12" s="107" t="s">
        <v>97</v>
      </c>
      <c r="S12" s="255" t="s">
        <v>36</v>
      </c>
      <c r="T12" s="256"/>
    </row>
    <row r="13" spans="1:20" ht="15.75" thickBot="1">
      <c r="A13" s="178"/>
      <c r="B13" s="181"/>
      <c r="C13" s="182"/>
      <c r="D13" s="22">
        <v>20</v>
      </c>
      <c r="E13" s="23">
        <v>40</v>
      </c>
      <c r="F13" s="23">
        <v>60</v>
      </c>
      <c r="G13" s="23">
        <v>80</v>
      </c>
      <c r="H13" s="23">
        <v>100</v>
      </c>
      <c r="I13" s="23">
        <v>120</v>
      </c>
      <c r="J13" s="23">
        <v>140</v>
      </c>
      <c r="K13" s="23">
        <v>160</v>
      </c>
      <c r="L13" s="23">
        <v>180</v>
      </c>
      <c r="M13" s="23">
        <v>200</v>
      </c>
      <c r="N13" s="23">
        <v>220</v>
      </c>
      <c r="O13" s="23">
        <v>240</v>
      </c>
      <c r="P13" s="23">
        <v>260</v>
      </c>
      <c r="Q13" s="23">
        <v>280</v>
      </c>
      <c r="R13" s="24">
        <v>300</v>
      </c>
      <c r="S13" s="147" t="s">
        <v>93</v>
      </c>
      <c r="T13" s="148" t="s">
        <v>79</v>
      </c>
    </row>
    <row r="14" spans="1:20" ht="15.75" thickBot="1">
      <c r="A14" s="190" t="s">
        <v>212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2"/>
    </row>
    <row r="15" spans="1:20" ht="15">
      <c r="A15" s="142">
        <v>1</v>
      </c>
      <c r="B15" s="185" t="s">
        <v>59</v>
      </c>
      <c r="C15" s="186"/>
      <c r="D15" s="29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30" t="s">
        <v>38</v>
      </c>
      <c r="M15" s="30" t="s">
        <v>38</v>
      </c>
      <c r="N15" s="30" t="s">
        <v>38</v>
      </c>
      <c r="O15" s="30" t="s">
        <v>38</v>
      </c>
      <c r="P15" s="30" t="s">
        <v>38</v>
      </c>
      <c r="Q15" s="30" t="s">
        <v>38</v>
      </c>
      <c r="R15" s="31" t="s">
        <v>38</v>
      </c>
      <c r="S15" s="32"/>
      <c r="T15" s="33">
        <v>1.4</v>
      </c>
    </row>
    <row r="16" spans="1:20" ht="15">
      <c r="A16" s="143">
        <v>2</v>
      </c>
      <c r="B16" s="185" t="s">
        <v>58</v>
      </c>
      <c r="C16" s="186"/>
      <c r="D16" s="29" t="s">
        <v>38</v>
      </c>
      <c r="E16" s="30" t="s">
        <v>38</v>
      </c>
      <c r="F16" s="30" t="s">
        <v>38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30" t="s">
        <v>38</v>
      </c>
      <c r="M16" s="30" t="s">
        <v>38</v>
      </c>
      <c r="N16" s="30" t="s">
        <v>38</v>
      </c>
      <c r="O16" s="30" t="s">
        <v>38</v>
      </c>
      <c r="P16" s="30" t="s">
        <v>38</v>
      </c>
      <c r="Q16" s="30" t="s">
        <v>38</v>
      </c>
      <c r="R16" s="31" t="s">
        <v>38</v>
      </c>
      <c r="S16" s="32"/>
      <c r="T16" s="33">
        <v>0.4</v>
      </c>
    </row>
    <row r="17" spans="1:20" ht="15">
      <c r="A17" s="143">
        <v>3</v>
      </c>
      <c r="B17" s="185" t="s">
        <v>117</v>
      </c>
      <c r="C17" s="186"/>
      <c r="D17" s="29"/>
      <c r="E17" s="30" t="s">
        <v>38</v>
      </c>
      <c r="F17" s="30"/>
      <c r="G17" s="30" t="s">
        <v>38</v>
      </c>
      <c r="H17" s="30"/>
      <c r="I17" s="30" t="s">
        <v>38</v>
      </c>
      <c r="J17" s="30"/>
      <c r="K17" s="30" t="s">
        <v>38</v>
      </c>
      <c r="L17" s="30"/>
      <c r="M17" s="30" t="s">
        <v>38</v>
      </c>
      <c r="N17" s="30"/>
      <c r="O17" s="30" t="s">
        <v>38</v>
      </c>
      <c r="P17" s="30"/>
      <c r="Q17" s="30" t="s">
        <v>38</v>
      </c>
      <c r="R17" s="30"/>
      <c r="S17" s="32"/>
      <c r="T17" s="33">
        <v>0.2</v>
      </c>
    </row>
    <row r="18" spans="1:20" ht="15">
      <c r="A18" s="143">
        <v>4</v>
      </c>
      <c r="B18" s="185" t="s">
        <v>162</v>
      </c>
      <c r="C18" s="186"/>
      <c r="D18" s="29"/>
      <c r="E18" s="30"/>
      <c r="F18" s="30" t="s">
        <v>38</v>
      </c>
      <c r="G18" s="30"/>
      <c r="H18" s="30"/>
      <c r="I18" s="30" t="s">
        <v>38</v>
      </c>
      <c r="J18" s="30"/>
      <c r="K18" s="30"/>
      <c r="L18" s="30" t="s">
        <v>38</v>
      </c>
      <c r="M18" s="30"/>
      <c r="N18" s="30"/>
      <c r="O18" s="30" t="s">
        <v>38</v>
      </c>
      <c r="P18" s="30"/>
      <c r="Q18" s="30"/>
      <c r="R18" s="30" t="s">
        <v>38</v>
      </c>
      <c r="S18" s="32"/>
      <c r="T18" s="33">
        <v>0.4</v>
      </c>
    </row>
    <row r="19" spans="1:20" s="8" customFormat="1" ht="30" customHeight="1">
      <c r="A19" s="143">
        <v>5</v>
      </c>
      <c r="B19" s="185" t="s">
        <v>177</v>
      </c>
      <c r="C19" s="186"/>
      <c r="D19" s="83"/>
      <c r="E19" s="30" t="s">
        <v>37</v>
      </c>
      <c r="F19" s="30"/>
      <c r="G19" s="30" t="s">
        <v>37</v>
      </c>
      <c r="H19" s="30"/>
      <c r="I19" s="30" t="s">
        <v>37</v>
      </c>
      <c r="J19" s="30"/>
      <c r="K19" s="30" t="s">
        <v>37</v>
      </c>
      <c r="L19" s="30"/>
      <c r="M19" s="30" t="s">
        <v>37</v>
      </c>
      <c r="N19" s="30"/>
      <c r="O19" s="30" t="s">
        <v>37</v>
      </c>
      <c r="P19" s="30"/>
      <c r="Q19" s="38" t="s">
        <v>37</v>
      </c>
      <c r="R19" s="30"/>
      <c r="S19" s="32">
        <v>0.1</v>
      </c>
      <c r="T19" s="33">
        <v>0.8</v>
      </c>
    </row>
    <row r="20" spans="1:20" ht="30" customHeight="1">
      <c r="A20" s="143">
        <v>6</v>
      </c>
      <c r="B20" s="185" t="s">
        <v>113</v>
      </c>
      <c r="C20" s="186"/>
      <c r="D20" s="29"/>
      <c r="E20" s="30" t="s">
        <v>37</v>
      </c>
      <c r="F20" s="30" t="s">
        <v>38</v>
      </c>
      <c r="G20" s="30"/>
      <c r="H20" s="30" t="s">
        <v>37</v>
      </c>
      <c r="I20" s="30" t="s">
        <v>38</v>
      </c>
      <c r="J20" s="30"/>
      <c r="K20" s="30" t="s">
        <v>37</v>
      </c>
      <c r="L20" s="30" t="s">
        <v>38</v>
      </c>
      <c r="M20" s="30"/>
      <c r="N20" s="30" t="s">
        <v>37</v>
      </c>
      <c r="O20" s="30" t="s">
        <v>38</v>
      </c>
      <c r="P20" s="30"/>
      <c r="Q20" s="30" t="s">
        <v>37</v>
      </c>
      <c r="R20" s="31" t="s">
        <v>38</v>
      </c>
      <c r="S20" s="32">
        <v>0.2</v>
      </c>
      <c r="T20" s="33">
        <v>0.8</v>
      </c>
    </row>
    <row r="21" spans="1:20" ht="15">
      <c r="A21" s="143">
        <v>7</v>
      </c>
      <c r="B21" s="185" t="s">
        <v>164</v>
      </c>
      <c r="C21" s="186"/>
      <c r="D21" s="29"/>
      <c r="E21" s="30"/>
      <c r="F21" s="30" t="s">
        <v>37</v>
      </c>
      <c r="G21" s="30"/>
      <c r="H21" s="30"/>
      <c r="I21" s="30" t="s">
        <v>37</v>
      </c>
      <c r="J21" s="30"/>
      <c r="K21" s="30"/>
      <c r="L21" s="30" t="s">
        <v>37</v>
      </c>
      <c r="M21" s="30"/>
      <c r="N21" s="30"/>
      <c r="O21" s="30" t="s">
        <v>37</v>
      </c>
      <c r="P21" s="30"/>
      <c r="Q21" s="30"/>
      <c r="R21" s="31" t="s">
        <v>37</v>
      </c>
      <c r="S21" s="32">
        <v>0.05</v>
      </c>
      <c r="T21" s="33"/>
    </row>
    <row r="22" spans="1:20" ht="30" customHeight="1">
      <c r="A22" s="143">
        <v>8</v>
      </c>
      <c r="B22" s="185" t="s">
        <v>166</v>
      </c>
      <c r="C22" s="186"/>
      <c r="D22" s="29"/>
      <c r="E22" s="30" t="s">
        <v>37</v>
      </c>
      <c r="F22" s="30"/>
      <c r="G22" s="30" t="s">
        <v>37</v>
      </c>
      <c r="H22" s="30"/>
      <c r="I22" s="30" t="s">
        <v>37</v>
      </c>
      <c r="J22" s="30"/>
      <c r="K22" s="30" t="s">
        <v>37</v>
      </c>
      <c r="L22" s="30"/>
      <c r="M22" s="30" t="s">
        <v>37</v>
      </c>
      <c r="N22" s="30"/>
      <c r="O22" s="30" t="s">
        <v>37</v>
      </c>
      <c r="P22" s="30"/>
      <c r="Q22" s="30" t="s">
        <v>37</v>
      </c>
      <c r="R22" s="31"/>
      <c r="S22" s="32">
        <v>0.05</v>
      </c>
      <c r="T22" s="33"/>
    </row>
    <row r="23" spans="1:20" ht="15.75" thickBot="1">
      <c r="A23" s="143">
        <v>9</v>
      </c>
      <c r="B23" s="185" t="s">
        <v>167</v>
      </c>
      <c r="C23" s="186"/>
      <c r="D23" s="29"/>
      <c r="E23" s="30" t="s">
        <v>37</v>
      </c>
      <c r="F23" s="30"/>
      <c r="G23" s="30" t="s">
        <v>37</v>
      </c>
      <c r="H23" s="30"/>
      <c r="I23" s="30" t="s">
        <v>37</v>
      </c>
      <c r="J23" s="30"/>
      <c r="K23" s="30" t="s">
        <v>37</v>
      </c>
      <c r="L23" s="30"/>
      <c r="M23" s="30" t="s">
        <v>37</v>
      </c>
      <c r="N23" s="30"/>
      <c r="O23" s="30" t="s">
        <v>37</v>
      </c>
      <c r="P23" s="30"/>
      <c r="Q23" s="30" t="s">
        <v>37</v>
      </c>
      <c r="R23" s="31"/>
      <c r="S23" s="32">
        <v>0.05</v>
      </c>
      <c r="T23" s="33"/>
    </row>
    <row r="24" spans="1:20" ht="15.75" thickBot="1">
      <c r="A24" s="193" t="s">
        <v>52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5"/>
    </row>
    <row r="25" spans="1:20" ht="15">
      <c r="A25" s="142">
        <v>1</v>
      </c>
      <c r="B25" s="196" t="s">
        <v>61</v>
      </c>
      <c r="C25" s="197"/>
      <c r="D25" s="27"/>
      <c r="E25" s="28"/>
      <c r="F25" s="28" t="s">
        <v>38</v>
      </c>
      <c r="G25" s="28"/>
      <c r="H25" s="28"/>
      <c r="I25" s="28" t="s">
        <v>38</v>
      </c>
      <c r="J25" s="28"/>
      <c r="K25" s="28"/>
      <c r="L25" s="28" t="s">
        <v>38</v>
      </c>
      <c r="M25" s="28"/>
      <c r="N25" s="28"/>
      <c r="O25" s="28" t="s">
        <v>38</v>
      </c>
      <c r="P25" s="28"/>
      <c r="Q25" s="28"/>
      <c r="R25" s="36" t="s">
        <v>38</v>
      </c>
      <c r="S25" s="87"/>
      <c r="T25" s="71">
        <v>0.4</v>
      </c>
    </row>
    <row r="26" spans="1:20" ht="15">
      <c r="A26" s="143">
        <v>2</v>
      </c>
      <c r="B26" s="188" t="s">
        <v>62</v>
      </c>
      <c r="C26" s="189"/>
      <c r="D26" s="29"/>
      <c r="E26" s="30"/>
      <c r="F26" s="30" t="s">
        <v>38</v>
      </c>
      <c r="G26" s="30"/>
      <c r="H26" s="30"/>
      <c r="I26" s="30" t="s">
        <v>38</v>
      </c>
      <c r="J26" s="30"/>
      <c r="K26" s="30"/>
      <c r="L26" s="30" t="s">
        <v>38</v>
      </c>
      <c r="M26" s="30"/>
      <c r="N26" s="30"/>
      <c r="O26" s="30" t="s">
        <v>38</v>
      </c>
      <c r="P26" s="30"/>
      <c r="Q26" s="30"/>
      <c r="R26" s="34" t="s">
        <v>38</v>
      </c>
      <c r="S26" s="32"/>
      <c r="T26" s="33">
        <v>0.3</v>
      </c>
    </row>
    <row r="27" spans="1:20" ht="30" customHeight="1">
      <c r="A27" s="143">
        <v>3</v>
      </c>
      <c r="B27" s="188" t="s">
        <v>60</v>
      </c>
      <c r="C27" s="189"/>
      <c r="D27" s="29" t="s">
        <v>75</v>
      </c>
      <c r="E27" s="30" t="s">
        <v>75</v>
      </c>
      <c r="F27" s="30" t="s">
        <v>75</v>
      </c>
      <c r="G27" s="30" t="s">
        <v>75</v>
      </c>
      <c r="H27" s="30" t="s">
        <v>75</v>
      </c>
      <c r="I27" s="30" t="s">
        <v>75</v>
      </c>
      <c r="J27" s="30" t="s">
        <v>75</v>
      </c>
      <c r="K27" s="30" t="s">
        <v>75</v>
      </c>
      <c r="L27" s="30" t="s">
        <v>75</v>
      </c>
      <c r="M27" s="30" t="s">
        <v>75</v>
      </c>
      <c r="N27" s="30" t="s">
        <v>75</v>
      </c>
      <c r="O27" s="30" t="s">
        <v>75</v>
      </c>
      <c r="P27" s="30" t="s">
        <v>75</v>
      </c>
      <c r="Q27" s="30" t="s">
        <v>75</v>
      </c>
      <c r="R27" s="34" t="s">
        <v>75</v>
      </c>
      <c r="S27" s="32"/>
      <c r="T27" s="33">
        <v>0.1</v>
      </c>
    </row>
    <row r="28" spans="1:20" ht="30" customHeight="1" thickBot="1">
      <c r="A28" s="144">
        <v>4</v>
      </c>
      <c r="B28" s="200" t="s">
        <v>169</v>
      </c>
      <c r="C28" s="201"/>
      <c r="D28" s="22"/>
      <c r="E28" s="23"/>
      <c r="F28" s="23" t="s">
        <v>75</v>
      </c>
      <c r="G28" s="23"/>
      <c r="H28" s="23"/>
      <c r="I28" s="23" t="s">
        <v>75</v>
      </c>
      <c r="J28" s="23"/>
      <c r="K28" s="23"/>
      <c r="L28" s="23" t="s">
        <v>75</v>
      </c>
      <c r="M28" s="23"/>
      <c r="N28" s="23"/>
      <c r="O28" s="23" t="s">
        <v>75</v>
      </c>
      <c r="P28" s="23"/>
      <c r="Q28" s="23"/>
      <c r="R28" s="24" t="s">
        <v>75</v>
      </c>
      <c r="S28" s="75"/>
      <c r="T28" s="72">
        <v>3.6</v>
      </c>
    </row>
    <row r="29" spans="1:20" ht="15.75" thickBot="1">
      <c r="A29" s="258" t="s">
        <v>39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59"/>
    </row>
    <row r="30" spans="1:20" ht="30" customHeight="1">
      <c r="A30" s="142">
        <v>1</v>
      </c>
      <c r="B30" s="196" t="s">
        <v>173</v>
      </c>
      <c r="C30" s="208"/>
      <c r="D30" s="27"/>
      <c r="E30" s="28" t="s">
        <v>37</v>
      </c>
      <c r="F30" s="28"/>
      <c r="G30" s="28" t="s">
        <v>37</v>
      </c>
      <c r="H30" s="28"/>
      <c r="I30" s="28" t="s">
        <v>37</v>
      </c>
      <c r="J30" s="28"/>
      <c r="K30" s="28" t="s">
        <v>37</v>
      </c>
      <c r="L30" s="28"/>
      <c r="M30" s="28" t="s">
        <v>37</v>
      </c>
      <c r="N30" s="28"/>
      <c r="O30" s="28" t="s">
        <v>37</v>
      </c>
      <c r="P30" s="28"/>
      <c r="Q30" s="28" t="s">
        <v>37</v>
      </c>
      <c r="R30" s="68"/>
      <c r="S30" s="87">
        <v>0.1</v>
      </c>
      <c r="T30" s="71">
        <v>0.8</v>
      </c>
    </row>
    <row r="31" spans="1:20" ht="45" customHeight="1">
      <c r="A31" s="143">
        <v>2</v>
      </c>
      <c r="B31" s="186" t="s">
        <v>114</v>
      </c>
      <c r="C31" s="186"/>
      <c r="D31" s="29"/>
      <c r="E31" s="30" t="s">
        <v>37</v>
      </c>
      <c r="F31" s="30"/>
      <c r="G31" s="30" t="s">
        <v>37</v>
      </c>
      <c r="H31" s="30"/>
      <c r="I31" s="30" t="s">
        <v>37</v>
      </c>
      <c r="J31" s="30"/>
      <c r="K31" s="30" t="s">
        <v>37</v>
      </c>
      <c r="L31" s="30"/>
      <c r="M31" s="30" t="s">
        <v>37</v>
      </c>
      <c r="N31" s="30"/>
      <c r="O31" s="30" t="s">
        <v>37</v>
      </c>
      <c r="P31" s="30"/>
      <c r="Q31" s="30" t="s">
        <v>37</v>
      </c>
      <c r="R31" s="69"/>
      <c r="S31" s="32">
        <v>0.2</v>
      </c>
      <c r="T31" s="33"/>
    </row>
    <row r="32" spans="1:20" ht="15.75" thickBot="1">
      <c r="A32" s="144">
        <v>3</v>
      </c>
      <c r="B32" s="209" t="s">
        <v>64</v>
      </c>
      <c r="C32" s="209"/>
      <c r="D32" s="22"/>
      <c r="E32" s="23" t="s">
        <v>37</v>
      </c>
      <c r="F32" s="23"/>
      <c r="G32" s="23" t="s">
        <v>37</v>
      </c>
      <c r="H32" s="23"/>
      <c r="I32" s="23" t="s">
        <v>37</v>
      </c>
      <c r="J32" s="23"/>
      <c r="K32" s="23" t="s">
        <v>37</v>
      </c>
      <c r="L32" s="23"/>
      <c r="M32" s="23" t="s">
        <v>37</v>
      </c>
      <c r="N32" s="23"/>
      <c r="O32" s="23" t="s">
        <v>37</v>
      </c>
      <c r="P32" s="23"/>
      <c r="Q32" s="23" t="s">
        <v>37</v>
      </c>
      <c r="R32" s="70"/>
      <c r="S32" s="75">
        <v>0.1</v>
      </c>
      <c r="T32" s="72"/>
    </row>
    <row r="33" spans="1:20" ht="15.75" thickBot="1">
      <c r="A33" s="258" t="s">
        <v>40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59"/>
    </row>
    <row r="34" spans="1:20" ht="30.75" customHeight="1">
      <c r="A34" s="142">
        <v>1</v>
      </c>
      <c r="B34" s="196" t="s">
        <v>178</v>
      </c>
      <c r="C34" s="197"/>
      <c r="D34" s="27"/>
      <c r="E34" s="28" t="s">
        <v>37</v>
      </c>
      <c r="F34" s="28"/>
      <c r="G34" s="28" t="s">
        <v>37</v>
      </c>
      <c r="H34" s="28"/>
      <c r="I34" s="28" t="s">
        <v>37</v>
      </c>
      <c r="J34" s="28"/>
      <c r="K34" s="28" t="s">
        <v>37</v>
      </c>
      <c r="L34" s="28"/>
      <c r="M34" s="28" t="s">
        <v>37</v>
      </c>
      <c r="N34" s="28"/>
      <c r="O34" s="28" t="s">
        <v>37</v>
      </c>
      <c r="P34" s="28"/>
      <c r="Q34" s="28" t="s">
        <v>37</v>
      </c>
      <c r="R34" s="36"/>
      <c r="S34" s="86">
        <v>0.1</v>
      </c>
      <c r="T34" s="71">
        <v>1.1</v>
      </c>
    </row>
    <row r="35" spans="1:20" ht="29.25" customHeight="1">
      <c r="A35" s="143">
        <v>2</v>
      </c>
      <c r="B35" s="188" t="s">
        <v>80</v>
      </c>
      <c r="C35" s="189"/>
      <c r="D35" s="29"/>
      <c r="E35" s="30" t="s">
        <v>37</v>
      </c>
      <c r="F35" s="30"/>
      <c r="G35" s="30" t="s">
        <v>37</v>
      </c>
      <c r="H35" s="30"/>
      <c r="I35" s="30" t="s">
        <v>37</v>
      </c>
      <c r="J35" s="30"/>
      <c r="K35" s="30" t="s">
        <v>37</v>
      </c>
      <c r="L35" s="30"/>
      <c r="M35" s="30" t="s">
        <v>37</v>
      </c>
      <c r="N35" s="30"/>
      <c r="O35" s="30" t="s">
        <v>37</v>
      </c>
      <c r="P35" s="30"/>
      <c r="Q35" s="30" t="s">
        <v>37</v>
      </c>
      <c r="R35" s="34"/>
      <c r="S35" s="45">
        <v>0.2</v>
      </c>
      <c r="T35" s="33"/>
    </row>
    <row r="36" spans="1:20" ht="29.25" customHeight="1" thickBot="1">
      <c r="A36" s="144">
        <v>3</v>
      </c>
      <c r="B36" s="200" t="s">
        <v>180</v>
      </c>
      <c r="C36" s="201"/>
      <c r="D36" s="22"/>
      <c r="E36" s="23" t="s">
        <v>37</v>
      </c>
      <c r="F36" s="23"/>
      <c r="G36" s="23" t="s">
        <v>37</v>
      </c>
      <c r="H36" s="23"/>
      <c r="I36" s="23" t="s">
        <v>37</v>
      </c>
      <c r="J36" s="23"/>
      <c r="K36" s="23" t="s">
        <v>37</v>
      </c>
      <c r="L36" s="23"/>
      <c r="M36" s="23" t="s">
        <v>37</v>
      </c>
      <c r="N36" s="23"/>
      <c r="O36" s="23" t="s">
        <v>37</v>
      </c>
      <c r="P36" s="23"/>
      <c r="Q36" s="23" t="s">
        <v>37</v>
      </c>
      <c r="R36" s="24"/>
      <c r="S36" s="73">
        <v>0.2</v>
      </c>
      <c r="T36" s="72"/>
    </row>
    <row r="37" spans="1:20" ht="13.5" customHeight="1" thickBot="1">
      <c r="A37" s="258" t="s">
        <v>85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1"/>
    </row>
    <row r="38" spans="1:20" ht="30" customHeight="1">
      <c r="A38" s="76">
        <v>1</v>
      </c>
      <c r="B38" s="216" t="s">
        <v>77</v>
      </c>
      <c r="C38" s="208"/>
      <c r="D38" s="35" t="s">
        <v>75</v>
      </c>
      <c r="E38" s="28" t="s">
        <v>75</v>
      </c>
      <c r="F38" s="28" t="s">
        <v>75</v>
      </c>
      <c r="G38" s="28" t="s">
        <v>75</v>
      </c>
      <c r="H38" s="28" t="s">
        <v>75</v>
      </c>
      <c r="I38" s="28" t="s">
        <v>75</v>
      </c>
      <c r="J38" s="28" t="s">
        <v>75</v>
      </c>
      <c r="K38" s="28" t="s">
        <v>75</v>
      </c>
      <c r="L38" s="28" t="s">
        <v>75</v>
      </c>
      <c r="M38" s="28" t="s">
        <v>75</v>
      </c>
      <c r="N38" s="28" t="s">
        <v>75</v>
      </c>
      <c r="O38" s="28" t="s">
        <v>75</v>
      </c>
      <c r="P38" s="28" t="s">
        <v>75</v>
      </c>
      <c r="Q38" s="28" t="s">
        <v>75</v>
      </c>
      <c r="R38" s="36" t="s">
        <v>75</v>
      </c>
      <c r="S38" s="87"/>
      <c r="T38" s="71">
        <v>0.1</v>
      </c>
    </row>
    <row r="39" spans="1:20" ht="15">
      <c r="A39" s="157">
        <v>2</v>
      </c>
      <c r="B39" s="210" t="s">
        <v>83</v>
      </c>
      <c r="C39" s="211"/>
      <c r="D39" s="37" t="s">
        <v>75</v>
      </c>
      <c r="E39" s="38" t="s">
        <v>75</v>
      </c>
      <c r="F39" s="38" t="s">
        <v>75</v>
      </c>
      <c r="G39" s="38" t="s">
        <v>75</v>
      </c>
      <c r="H39" s="38" t="s">
        <v>75</v>
      </c>
      <c r="I39" s="38" t="s">
        <v>75</v>
      </c>
      <c r="J39" s="38" t="s">
        <v>75</v>
      </c>
      <c r="K39" s="38" t="s">
        <v>75</v>
      </c>
      <c r="L39" s="38" t="s">
        <v>75</v>
      </c>
      <c r="M39" s="38" t="s">
        <v>75</v>
      </c>
      <c r="N39" s="38" t="s">
        <v>75</v>
      </c>
      <c r="O39" s="38" t="s">
        <v>75</v>
      </c>
      <c r="P39" s="38" t="s">
        <v>75</v>
      </c>
      <c r="Q39" s="38" t="s">
        <v>75</v>
      </c>
      <c r="R39" s="44" t="s">
        <v>75</v>
      </c>
      <c r="S39" s="47"/>
      <c r="T39" s="41">
        <v>0.1</v>
      </c>
    </row>
    <row r="40" spans="1:20" ht="15.75" thickBot="1">
      <c r="A40" s="158">
        <v>3</v>
      </c>
      <c r="B40" s="214" t="s">
        <v>182</v>
      </c>
      <c r="C40" s="215"/>
      <c r="D40" s="101"/>
      <c r="E40" s="102" t="s">
        <v>37</v>
      </c>
      <c r="F40" s="102"/>
      <c r="G40" s="102" t="s">
        <v>37</v>
      </c>
      <c r="H40" s="102"/>
      <c r="I40" s="102" t="s">
        <v>37</v>
      </c>
      <c r="J40" s="102"/>
      <c r="K40" s="102" t="s">
        <v>37</v>
      </c>
      <c r="L40" s="102"/>
      <c r="M40" s="102" t="s">
        <v>37</v>
      </c>
      <c r="N40" s="102"/>
      <c r="O40" s="102" t="s">
        <v>37</v>
      </c>
      <c r="P40" s="102"/>
      <c r="Q40" s="102" t="s">
        <v>37</v>
      </c>
      <c r="R40" s="103"/>
      <c r="S40" s="104">
        <v>0.05</v>
      </c>
      <c r="T40" s="105"/>
    </row>
    <row r="41" spans="1:20" ht="13.5" customHeight="1" thickBot="1">
      <c r="A41" s="258" t="s">
        <v>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1"/>
    </row>
    <row r="42" spans="1:20" ht="15.75" thickBot="1">
      <c r="A42" s="159">
        <v>1</v>
      </c>
      <c r="B42" s="279" t="s">
        <v>165</v>
      </c>
      <c r="C42" s="280"/>
      <c r="D42" s="160"/>
      <c r="E42" s="156"/>
      <c r="F42" s="156" t="s">
        <v>37</v>
      </c>
      <c r="G42" s="156"/>
      <c r="H42" s="156"/>
      <c r="I42" s="156" t="s">
        <v>37</v>
      </c>
      <c r="J42" s="156"/>
      <c r="K42" s="156"/>
      <c r="L42" s="156" t="s">
        <v>37</v>
      </c>
      <c r="M42" s="156"/>
      <c r="N42" s="156"/>
      <c r="O42" s="156" t="s">
        <v>37</v>
      </c>
      <c r="P42" s="156"/>
      <c r="Q42" s="156"/>
      <c r="R42" s="161" t="s">
        <v>37</v>
      </c>
      <c r="S42" s="162">
        <v>0.2</v>
      </c>
      <c r="T42" s="163"/>
    </row>
    <row r="43" spans="1:20" ht="13.5" customHeight="1" thickBot="1">
      <c r="A43" s="190" t="s">
        <v>90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6"/>
    </row>
    <row r="44" spans="1:20" ht="59.25" customHeight="1">
      <c r="A44" s="76">
        <v>1</v>
      </c>
      <c r="B44" s="216" t="s">
        <v>181</v>
      </c>
      <c r="C44" s="208"/>
      <c r="D44" s="35" t="s">
        <v>91</v>
      </c>
      <c r="E44" s="28" t="s">
        <v>91</v>
      </c>
      <c r="F44" s="28" t="s">
        <v>91</v>
      </c>
      <c r="G44" s="28" t="s">
        <v>91</v>
      </c>
      <c r="H44" s="28" t="s">
        <v>91</v>
      </c>
      <c r="I44" s="28" t="s">
        <v>91</v>
      </c>
      <c r="J44" s="28" t="s">
        <v>91</v>
      </c>
      <c r="K44" s="28" t="s">
        <v>91</v>
      </c>
      <c r="L44" s="28" t="s">
        <v>91</v>
      </c>
      <c r="M44" s="28" t="s">
        <v>91</v>
      </c>
      <c r="N44" s="28" t="s">
        <v>91</v>
      </c>
      <c r="O44" s="28" t="s">
        <v>91</v>
      </c>
      <c r="P44" s="28" t="s">
        <v>91</v>
      </c>
      <c r="Q44" s="28" t="s">
        <v>91</v>
      </c>
      <c r="R44" s="74" t="s">
        <v>91</v>
      </c>
      <c r="S44" s="87">
        <v>0.4</v>
      </c>
      <c r="T44" s="71"/>
    </row>
    <row r="45" spans="1:20" ht="15">
      <c r="A45" s="157">
        <v>2</v>
      </c>
      <c r="B45" s="210" t="s">
        <v>183</v>
      </c>
      <c r="C45" s="211"/>
      <c r="D45" s="37"/>
      <c r="E45" s="38"/>
      <c r="F45" s="38" t="s">
        <v>37</v>
      </c>
      <c r="G45" s="38"/>
      <c r="H45" s="38"/>
      <c r="I45" s="38" t="s">
        <v>37</v>
      </c>
      <c r="J45" s="38"/>
      <c r="K45" s="38"/>
      <c r="L45" s="38" t="s">
        <v>37</v>
      </c>
      <c r="M45" s="38"/>
      <c r="N45" s="38"/>
      <c r="O45" s="38" t="s">
        <v>37</v>
      </c>
      <c r="P45" s="38"/>
      <c r="Q45" s="38"/>
      <c r="R45" s="44" t="s">
        <v>37</v>
      </c>
      <c r="S45" s="32">
        <v>0.1</v>
      </c>
      <c r="T45" s="41"/>
    </row>
    <row r="46" spans="1:20" ht="15">
      <c r="A46" s="157">
        <v>3</v>
      </c>
      <c r="B46" s="210" t="s">
        <v>94</v>
      </c>
      <c r="C46" s="211"/>
      <c r="D46" s="37"/>
      <c r="E46" s="38"/>
      <c r="F46" s="38" t="s">
        <v>75</v>
      </c>
      <c r="G46" s="38"/>
      <c r="H46" s="38"/>
      <c r="I46" s="38" t="s">
        <v>75</v>
      </c>
      <c r="J46" s="38"/>
      <c r="K46" s="38"/>
      <c r="L46" s="38" t="s">
        <v>75</v>
      </c>
      <c r="M46" s="38"/>
      <c r="N46" s="38"/>
      <c r="O46" s="38" t="s">
        <v>75</v>
      </c>
      <c r="P46" s="38"/>
      <c r="Q46" s="38"/>
      <c r="R46" s="44" t="s">
        <v>75</v>
      </c>
      <c r="S46" s="47"/>
      <c r="T46" s="41">
        <v>0.1</v>
      </c>
    </row>
    <row r="47" spans="1:20" ht="30" customHeight="1" thickBot="1">
      <c r="A47" s="158">
        <v>4</v>
      </c>
      <c r="B47" s="217" t="s">
        <v>168</v>
      </c>
      <c r="C47" s="218"/>
      <c r="D47" s="101"/>
      <c r="E47" s="102" t="s">
        <v>37</v>
      </c>
      <c r="F47" s="102"/>
      <c r="G47" s="102" t="s">
        <v>37</v>
      </c>
      <c r="H47" s="102"/>
      <c r="I47" s="102" t="s">
        <v>37</v>
      </c>
      <c r="J47" s="102"/>
      <c r="K47" s="102" t="s">
        <v>37</v>
      </c>
      <c r="L47" s="102"/>
      <c r="M47" s="102" t="s">
        <v>37</v>
      </c>
      <c r="N47" s="102"/>
      <c r="O47" s="102" t="s">
        <v>37</v>
      </c>
      <c r="P47" s="102"/>
      <c r="Q47" s="102" t="s">
        <v>37</v>
      </c>
      <c r="R47" s="103"/>
      <c r="S47" s="104">
        <v>0.1</v>
      </c>
      <c r="T47" s="105"/>
    </row>
    <row r="48" spans="1:20" ht="15.75" thickBot="1">
      <c r="A48" s="219" t="s">
        <v>50</v>
      </c>
      <c r="B48" s="220"/>
      <c r="C48" s="220"/>
      <c r="D48" s="122">
        <v>1.7</v>
      </c>
      <c r="E48" s="123">
        <v>4.2</v>
      </c>
      <c r="F48" s="123">
        <v>6.9</v>
      </c>
      <c r="G48" s="123">
        <v>4.1</v>
      </c>
      <c r="H48" s="123">
        <v>1.8</v>
      </c>
      <c r="I48" s="123">
        <v>9.3</v>
      </c>
      <c r="J48" s="123">
        <f aca="true" t="shared" si="0" ref="J48:R48">D48</f>
        <v>1.7</v>
      </c>
      <c r="K48" s="123">
        <f t="shared" si="0"/>
        <v>4.2</v>
      </c>
      <c r="L48" s="123">
        <f t="shared" si="0"/>
        <v>6.9</v>
      </c>
      <c r="M48" s="123">
        <f t="shared" si="0"/>
        <v>4.1</v>
      </c>
      <c r="N48" s="123">
        <f t="shared" si="0"/>
        <v>1.8</v>
      </c>
      <c r="O48" s="123">
        <f t="shared" si="0"/>
        <v>9.3</v>
      </c>
      <c r="P48" s="123">
        <f t="shared" si="0"/>
        <v>1.7</v>
      </c>
      <c r="Q48" s="123">
        <f t="shared" si="0"/>
        <v>4.2</v>
      </c>
      <c r="R48" s="124">
        <f t="shared" si="0"/>
        <v>6.9</v>
      </c>
      <c r="S48" s="149"/>
      <c r="T48" s="149"/>
    </row>
    <row r="49" spans="1:20" ht="15.75" thickBot="1">
      <c r="A49" s="219" t="s">
        <v>56</v>
      </c>
      <c r="B49" s="220"/>
      <c r="C49" s="220"/>
      <c r="D49" s="66">
        <f>Цены!$D$3*'Canter TF (Евро 5) сертификаты'!D48</f>
        <v>1530</v>
      </c>
      <c r="E49" s="79">
        <f>Цены!$D$3*'Canter TF (Евро 5) сертификаты'!E48</f>
        <v>3780</v>
      </c>
      <c r="F49" s="79">
        <f>Цены!$D$3*'Canter TF (Евро 5) сертификаты'!F48</f>
        <v>6210</v>
      </c>
      <c r="G49" s="79">
        <f>Цены!$D$3*'Canter TF (Евро 5) сертификаты'!G48</f>
        <v>3689.9999999999995</v>
      </c>
      <c r="H49" s="79">
        <f>Цены!$D$3*'Canter TF (Евро 5) сертификаты'!H48</f>
        <v>1620</v>
      </c>
      <c r="I49" s="79">
        <f>Цены!$D$3*'Canter TF (Евро 5) сертификаты'!I48</f>
        <v>8370</v>
      </c>
      <c r="J49" s="79">
        <f>Цены!$D$3*'Canter TF (Евро 5) сертификаты'!J48</f>
        <v>1530</v>
      </c>
      <c r="K49" s="79">
        <f>Цены!$D$3*'Canter TF (Евро 5) сертификаты'!K48</f>
        <v>3780</v>
      </c>
      <c r="L49" s="79">
        <f>Цены!$D$3*'Canter TF (Евро 5) сертификаты'!L48</f>
        <v>6210</v>
      </c>
      <c r="M49" s="79">
        <f>Цены!$D$3*'Canter TF (Евро 5) сертификаты'!M48</f>
        <v>3689.9999999999995</v>
      </c>
      <c r="N49" s="79">
        <f>Цены!$D$3*'Canter TF (Евро 5) сертификаты'!N48</f>
        <v>1620</v>
      </c>
      <c r="O49" s="79">
        <f>Цены!$D$3*'Canter TF (Евро 5) сертификаты'!O48</f>
        <v>8370</v>
      </c>
      <c r="P49" s="79">
        <f>Цены!$D$3*'Canter TF (Евро 5) сертификаты'!P48</f>
        <v>1530</v>
      </c>
      <c r="Q49" s="79">
        <f>Цены!$D$3*'Canter TF (Евро 5) сертификаты'!Q48</f>
        <v>3780</v>
      </c>
      <c r="R49" s="80">
        <f>Цены!$D$3*'Canter TF (Евро 5) сертификаты'!R48</f>
        <v>6210</v>
      </c>
      <c r="S49" s="149"/>
      <c r="T49" s="149"/>
    </row>
    <row r="50" spans="1:20" ht="15">
      <c r="A50" s="49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</row>
    <row r="51" spans="1:16" s="8" customFormat="1" ht="15.75" thickBot="1">
      <c r="A51" s="226" t="s">
        <v>43</v>
      </c>
      <c r="B51" s="226"/>
      <c r="C51" s="226"/>
      <c r="D51" s="227"/>
      <c r="E51" s="22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20" ht="15">
      <c r="A52" s="177" t="s">
        <v>21</v>
      </c>
      <c r="B52" s="179" t="s">
        <v>22</v>
      </c>
      <c r="C52" s="229"/>
      <c r="D52" s="19" t="s">
        <v>23</v>
      </c>
      <c r="E52" s="20" t="s">
        <v>24</v>
      </c>
      <c r="F52" s="20" t="s">
        <v>25</v>
      </c>
      <c r="G52" s="20" t="s">
        <v>26</v>
      </c>
      <c r="H52" s="20" t="s">
        <v>3</v>
      </c>
      <c r="I52" s="20" t="s">
        <v>27</v>
      </c>
      <c r="J52" s="20" t="s">
        <v>28</v>
      </c>
      <c r="K52" s="20" t="s">
        <v>29</v>
      </c>
      <c r="L52" s="20" t="s">
        <v>30</v>
      </c>
      <c r="M52" s="20" t="s">
        <v>31</v>
      </c>
      <c r="N52" s="20" t="s">
        <v>32</v>
      </c>
      <c r="O52" s="20" t="s">
        <v>33</v>
      </c>
      <c r="P52" s="20" t="s">
        <v>34</v>
      </c>
      <c r="Q52" s="20" t="s">
        <v>35</v>
      </c>
      <c r="R52" s="21" t="s">
        <v>4</v>
      </c>
      <c r="S52" s="264" t="s">
        <v>44</v>
      </c>
      <c r="T52" s="265"/>
    </row>
    <row r="53" spans="1:20" ht="15.75" thickBot="1">
      <c r="A53" s="228"/>
      <c r="B53" s="181"/>
      <c r="C53" s="230"/>
      <c r="D53" s="22">
        <f aca="true" t="shared" si="1" ref="D53:R53">D13</f>
        <v>20</v>
      </c>
      <c r="E53" s="23">
        <f t="shared" si="1"/>
        <v>40</v>
      </c>
      <c r="F53" s="23">
        <f t="shared" si="1"/>
        <v>60</v>
      </c>
      <c r="G53" s="23">
        <f t="shared" si="1"/>
        <v>80</v>
      </c>
      <c r="H53" s="23">
        <f t="shared" si="1"/>
        <v>100</v>
      </c>
      <c r="I53" s="23">
        <f t="shared" si="1"/>
        <v>120</v>
      </c>
      <c r="J53" s="23">
        <f t="shared" si="1"/>
        <v>140</v>
      </c>
      <c r="K53" s="23">
        <f t="shared" si="1"/>
        <v>160</v>
      </c>
      <c r="L53" s="23">
        <f t="shared" si="1"/>
        <v>180</v>
      </c>
      <c r="M53" s="23">
        <f t="shared" si="1"/>
        <v>200</v>
      </c>
      <c r="N53" s="23">
        <f t="shared" si="1"/>
        <v>220</v>
      </c>
      <c r="O53" s="23">
        <f t="shared" si="1"/>
        <v>240</v>
      </c>
      <c r="P53" s="23">
        <f t="shared" si="1"/>
        <v>260</v>
      </c>
      <c r="Q53" s="23">
        <f t="shared" si="1"/>
        <v>280</v>
      </c>
      <c r="R53" s="24">
        <f t="shared" si="1"/>
        <v>300</v>
      </c>
      <c r="S53" s="266"/>
      <c r="T53" s="267"/>
    </row>
    <row r="54" spans="1:20" ht="15">
      <c r="A54" s="57">
        <v>1</v>
      </c>
      <c r="B54" s="268" t="s">
        <v>185</v>
      </c>
      <c r="C54" s="268"/>
      <c r="D54" s="93">
        <v>7.7</v>
      </c>
      <c r="E54" s="94">
        <v>7.7</v>
      </c>
      <c r="F54" s="94">
        <v>7.7</v>
      </c>
      <c r="G54" s="94">
        <v>7.7</v>
      </c>
      <c r="H54" s="94">
        <v>7.7</v>
      </c>
      <c r="I54" s="94">
        <v>7.7</v>
      </c>
      <c r="J54" s="94">
        <v>7.7</v>
      </c>
      <c r="K54" s="94">
        <v>7.7</v>
      </c>
      <c r="L54" s="94">
        <v>7.7</v>
      </c>
      <c r="M54" s="94">
        <v>7.7</v>
      </c>
      <c r="N54" s="94">
        <v>7.7</v>
      </c>
      <c r="O54" s="94">
        <v>7.7</v>
      </c>
      <c r="P54" s="94">
        <v>7.7</v>
      </c>
      <c r="Q54" s="94">
        <v>7.7</v>
      </c>
      <c r="R54" s="95">
        <v>7.7</v>
      </c>
      <c r="S54" s="236">
        <f>Цены!E8</f>
        <v>306</v>
      </c>
      <c r="T54" s="269"/>
    </row>
    <row r="55" spans="1:20" ht="15">
      <c r="A55" s="58">
        <v>2</v>
      </c>
      <c r="B55" s="270" t="s">
        <v>45</v>
      </c>
      <c r="C55" s="271"/>
      <c r="D55" s="59">
        <v>1</v>
      </c>
      <c r="E55" s="60">
        <v>1</v>
      </c>
      <c r="F55" s="60">
        <v>1</v>
      </c>
      <c r="G55" s="60">
        <v>1</v>
      </c>
      <c r="H55" s="60">
        <v>1</v>
      </c>
      <c r="I55" s="60">
        <v>1</v>
      </c>
      <c r="J55" s="60">
        <v>1</v>
      </c>
      <c r="K55" s="60">
        <v>1</v>
      </c>
      <c r="L55" s="60">
        <v>1</v>
      </c>
      <c r="M55" s="60">
        <v>1</v>
      </c>
      <c r="N55" s="60">
        <v>1</v>
      </c>
      <c r="O55" s="60">
        <v>1</v>
      </c>
      <c r="P55" s="60">
        <v>1</v>
      </c>
      <c r="Q55" s="60">
        <v>1</v>
      </c>
      <c r="R55" s="61">
        <v>1</v>
      </c>
      <c r="S55" s="165">
        <f>Цены!E28</f>
        <v>2388.6</v>
      </c>
      <c r="T55" s="257"/>
    </row>
    <row r="56" spans="1:20" ht="15">
      <c r="A56" s="58">
        <v>3</v>
      </c>
      <c r="B56" s="270" t="s">
        <v>98</v>
      </c>
      <c r="C56" s="271"/>
      <c r="D56" s="59">
        <v>1</v>
      </c>
      <c r="E56" s="60">
        <v>1</v>
      </c>
      <c r="F56" s="60">
        <v>1</v>
      </c>
      <c r="G56" s="60">
        <v>1</v>
      </c>
      <c r="H56" s="60">
        <v>1</v>
      </c>
      <c r="I56" s="60">
        <v>1</v>
      </c>
      <c r="J56" s="60">
        <v>1</v>
      </c>
      <c r="K56" s="60">
        <v>1</v>
      </c>
      <c r="L56" s="60">
        <v>1</v>
      </c>
      <c r="M56" s="60">
        <v>1</v>
      </c>
      <c r="N56" s="60">
        <v>1</v>
      </c>
      <c r="O56" s="60">
        <v>1</v>
      </c>
      <c r="P56" s="60">
        <v>1</v>
      </c>
      <c r="Q56" s="60">
        <v>1</v>
      </c>
      <c r="R56" s="61">
        <v>1</v>
      </c>
      <c r="S56" s="165">
        <f>Цены!E29</f>
        <v>112.5</v>
      </c>
      <c r="T56" s="257"/>
    </row>
    <row r="57" spans="1:20" ht="15">
      <c r="A57" s="58">
        <v>4</v>
      </c>
      <c r="B57" s="270" t="s">
        <v>53</v>
      </c>
      <c r="C57" s="271"/>
      <c r="D57" s="59">
        <v>1</v>
      </c>
      <c r="E57" s="60">
        <v>1</v>
      </c>
      <c r="F57" s="60">
        <v>1</v>
      </c>
      <c r="G57" s="60">
        <v>1</v>
      </c>
      <c r="H57" s="60">
        <v>1</v>
      </c>
      <c r="I57" s="60">
        <v>1</v>
      </c>
      <c r="J57" s="60">
        <v>1</v>
      </c>
      <c r="K57" s="60">
        <v>1</v>
      </c>
      <c r="L57" s="60">
        <v>1</v>
      </c>
      <c r="M57" s="60">
        <v>1</v>
      </c>
      <c r="N57" s="60">
        <v>1</v>
      </c>
      <c r="O57" s="60">
        <v>1</v>
      </c>
      <c r="P57" s="60">
        <v>1</v>
      </c>
      <c r="Q57" s="60">
        <v>1</v>
      </c>
      <c r="R57" s="61">
        <v>1</v>
      </c>
      <c r="S57" s="165">
        <f>Цены!E30</f>
        <v>4936.5</v>
      </c>
      <c r="T57" s="257"/>
    </row>
    <row r="58" spans="1:20" ht="15">
      <c r="A58" s="58">
        <v>5</v>
      </c>
      <c r="B58" s="270" t="s">
        <v>46</v>
      </c>
      <c r="C58" s="271"/>
      <c r="D58" s="59"/>
      <c r="E58" s="60">
        <v>1</v>
      </c>
      <c r="F58" s="60"/>
      <c r="G58" s="60">
        <v>1</v>
      </c>
      <c r="H58" s="60"/>
      <c r="I58" s="60">
        <v>1</v>
      </c>
      <c r="J58" s="60"/>
      <c r="K58" s="60">
        <v>1</v>
      </c>
      <c r="L58" s="60"/>
      <c r="M58" s="60">
        <v>1</v>
      </c>
      <c r="N58" s="60"/>
      <c r="O58" s="60">
        <v>1</v>
      </c>
      <c r="P58" s="60"/>
      <c r="Q58" s="60">
        <v>1</v>
      </c>
      <c r="R58" s="61"/>
      <c r="S58" s="165">
        <f>Цены!E31</f>
        <v>4514.400000000001</v>
      </c>
      <c r="T58" s="257"/>
    </row>
    <row r="59" spans="1:20" ht="15">
      <c r="A59" s="58">
        <v>6</v>
      </c>
      <c r="B59" s="272" t="s">
        <v>186</v>
      </c>
      <c r="C59" s="271"/>
      <c r="D59" s="59"/>
      <c r="E59" s="60"/>
      <c r="F59" s="60">
        <v>1</v>
      </c>
      <c r="G59" s="60"/>
      <c r="H59" s="60"/>
      <c r="I59" s="60">
        <v>1</v>
      </c>
      <c r="J59" s="60"/>
      <c r="K59" s="60"/>
      <c r="L59" s="60">
        <v>1</v>
      </c>
      <c r="M59" s="60"/>
      <c r="N59" s="60"/>
      <c r="O59" s="60">
        <v>1</v>
      </c>
      <c r="P59" s="60"/>
      <c r="Q59" s="60"/>
      <c r="R59" s="61">
        <v>1</v>
      </c>
      <c r="S59" s="165">
        <f>Цены!E32</f>
        <v>3228.3</v>
      </c>
      <c r="T59" s="257"/>
    </row>
    <row r="60" spans="1:20" ht="15">
      <c r="A60" s="58">
        <v>7</v>
      </c>
      <c r="B60" s="272" t="s">
        <v>187</v>
      </c>
      <c r="C60" s="271"/>
      <c r="D60" s="59"/>
      <c r="E60" s="60"/>
      <c r="F60" s="60">
        <v>1</v>
      </c>
      <c r="G60" s="60"/>
      <c r="H60" s="60"/>
      <c r="I60" s="60">
        <v>1</v>
      </c>
      <c r="J60" s="60"/>
      <c r="K60" s="60"/>
      <c r="L60" s="60">
        <v>1</v>
      </c>
      <c r="M60" s="60"/>
      <c r="N60" s="60"/>
      <c r="O60" s="60">
        <v>1</v>
      </c>
      <c r="P60" s="60"/>
      <c r="Q60" s="60"/>
      <c r="R60" s="61">
        <v>1</v>
      </c>
      <c r="S60" s="165">
        <f>Цены!E33</f>
        <v>657.9</v>
      </c>
      <c r="T60" s="257"/>
    </row>
    <row r="61" spans="1:20" ht="15">
      <c r="A61" s="58">
        <v>8</v>
      </c>
      <c r="B61" s="270" t="s">
        <v>188</v>
      </c>
      <c r="C61" s="271"/>
      <c r="D61" s="59"/>
      <c r="E61" s="60"/>
      <c r="F61" s="60">
        <v>1</v>
      </c>
      <c r="G61" s="60"/>
      <c r="H61" s="60"/>
      <c r="I61" s="60">
        <v>1</v>
      </c>
      <c r="J61" s="60"/>
      <c r="K61" s="60"/>
      <c r="L61" s="60">
        <v>1</v>
      </c>
      <c r="M61" s="60"/>
      <c r="N61" s="60"/>
      <c r="O61" s="60">
        <v>1</v>
      </c>
      <c r="P61" s="60"/>
      <c r="Q61" s="60"/>
      <c r="R61" s="61">
        <v>1</v>
      </c>
      <c r="S61" s="165">
        <f>Цены!E34</f>
        <v>45</v>
      </c>
      <c r="T61" s="257"/>
    </row>
    <row r="62" spans="1:20" ht="15">
      <c r="A62" s="58">
        <v>9</v>
      </c>
      <c r="B62" s="241" t="s">
        <v>189</v>
      </c>
      <c r="C62" s="168"/>
      <c r="D62" s="59"/>
      <c r="E62" s="60"/>
      <c r="F62" s="60">
        <v>1</v>
      </c>
      <c r="G62" s="60"/>
      <c r="H62" s="60"/>
      <c r="I62" s="60">
        <v>1</v>
      </c>
      <c r="J62" s="60"/>
      <c r="K62" s="60"/>
      <c r="L62" s="60">
        <v>1</v>
      </c>
      <c r="M62" s="60"/>
      <c r="N62" s="60"/>
      <c r="O62" s="60">
        <v>1</v>
      </c>
      <c r="P62" s="60"/>
      <c r="Q62" s="60"/>
      <c r="R62" s="61">
        <v>1</v>
      </c>
      <c r="S62" s="165">
        <f>Цены!E35</f>
        <v>528.3000000000001</v>
      </c>
      <c r="T62" s="257"/>
    </row>
    <row r="63" spans="1:20" ht="15">
      <c r="A63" s="58">
        <v>10</v>
      </c>
      <c r="B63" s="241" t="s">
        <v>190</v>
      </c>
      <c r="C63" s="168"/>
      <c r="D63" s="59"/>
      <c r="E63" s="60"/>
      <c r="F63" s="60">
        <v>1</v>
      </c>
      <c r="G63" s="60"/>
      <c r="H63" s="60"/>
      <c r="I63" s="60">
        <v>1</v>
      </c>
      <c r="J63" s="60"/>
      <c r="K63" s="60"/>
      <c r="L63" s="60">
        <v>1</v>
      </c>
      <c r="M63" s="60"/>
      <c r="N63" s="60"/>
      <c r="O63" s="60">
        <v>1</v>
      </c>
      <c r="P63" s="60"/>
      <c r="Q63" s="60"/>
      <c r="R63" s="61">
        <v>1</v>
      </c>
      <c r="S63" s="165">
        <f>Цены!E36</f>
        <v>3280.5</v>
      </c>
      <c r="T63" s="257"/>
    </row>
    <row r="64" spans="1:20" ht="15">
      <c r="A64" s="58">
        <v>11</v>
      </c>
      <c r="B64" s="167" t="s">
        <v>100</v>
      </c>
      <c r="C64" s="168"/>
      <c r="D64" s="59"/>
      <c r="E64" s="60"/>
      <c r="F64" s="60">
        <v>2</v>
      </c>
      <c r="G64" s="60"/>
      <c r="H64" s="60"/>
      <c r="I64" s="60">
        <v>2</v>
      </c>
      <c r="J64" s="60"/>
      <c r="K64" s="60"/>
      <c r="L64" s="60">
        <v>2</v>
      </c>
      <c r="M64" s="60"/>
      <c r="N64" s="60"/>
      <c r="O64" s="60">
        <v>2</v>
      </c>
      <c r="P64" s="60"/>
      <c r="Q64" s="60"/>
      <c r="R64" s="61">
        <v>2</v>
      </c>
      <c r="S64" s="165">
        <f>Цены!E37</f>
        <v>57.6</v>
      </c>
      <c r="T64" s="257"/>
    </row>
    <row r="65" spans="1:20" ht="15">
      <c r="A65" s="58">
        <v>12</v>
      </c>
      <c r="B65" s="272" t="s">
        <v>101</v>
      </c>
      <c r="C65" s="271"/>
      <c r="D65" s="59"/>
      <c r="E65" s="60"/>
      <c r="F65" s="60">
        <v>2</v>
      </c>
      <c r="G65" s="60"/>
      <c r="H65" s="60"/>
      <c r="I65" s="60">
        <v>2</v>
      </c>
      <c r="J65" s="60"/>
      <c r="K65" s="60"/>
      <c r="L65" s="60">
        <v>2</v>
      </c>
      <c r="M65" s="60"/>
      <c r="N65" s="60"/>
      <c r="O65" s="60">
        <v>2</v>
      </c>
      <c r="P65" s="60"/>
      <c r="Q65" s="60"/>
      <c r="R65" s="61">
        <v>2</v>
      </c>
      <c r="S65" s="165">
        <f>Цены!E38</f>
        <v>53.1</v>
      </c>
      <c r="T65" s="257"/>
    </row>
    <row r="66" spans="1:20" ht="15">
      <c r="A66" s="58">
        <v>13</v>
      </c>
      <c r="B66" s="270" t="s">
        <v>110</v>
      </c>
      <c r="C66" s="271"/>
      <c r="D66" s="59"/>
      <c r="E66" s="60"/>
      <c r="F66" s="60">
        <v>2</v>
      </c>
      <c r="G66" s="60"/>
      <c r="H66" s="60"/>
      <c r="I66" s="60">
        <v>2</v>
      </c>
      <c r="J66" s="60"/>
      <c r="K66" s="60"/>
      <c r="L66" s="60">
        <v>2</v>
      </c>
      <c r="M66" s="60"/>
      <c r="N66" s="60"/>
      <c r="O66" s="60">
        <v>2</v>
      </c>
      <c r="P66" s="60"/>
      <c r="Q66" s="60"/>
      <c r="R66" s="61">
        <v>2</v>
      </c>
      <c r="S66" s="165">
        <f>Цены!E39</f>
        <v>595.8000000000001</v>
      </c>
      <c r="T66" s="257"/>
    </row>
    <row r="67" spans="1:22" s="62" customFormat="1" ht="15">
      <c r="A67" s="58">
        <v>14</v>
      </c>
      <c r="B67" s="241" t="s">
        <v>191</v>
      </c>
      <c r="C67" s="168"/>
      <c r="D67" s="59"/>
      <c r="E67" s="60"/>
      <c r="F67" s="60">
        <v>2</v>
      </c>
      <c r="G67" s="60"/>
      <c r="H67" s="60"/>
      <c r="I67" s="60">
        <v>2</v>
      </c>
      <c r="J67" s="60"/>
      <c r="K67" s="60"/>
      <c r="L67" s="60">
        <v>2</v>
      </c>
      <c r="M67" s="60"/>
      <c r="N67" s="60"/>
      <c r="O67" s="60">
        <v>2</v>
      </c>
      <c r="P67" s="60"/>
      <c r="Q67" s="60"/>
      <c r="R67" s="61">
        <v>2</v>
      </c>
      <c r="S67" s="165">
        <f>Цены!E40</f>
        <v>32.4</v>
      </c>
      <c r="T67" s="257"/>
      <c r="V67"/>
    </row>
    <row r="68" spans="1:22" s="62" customFormat="1" ht="15">
      <c r="A68" s="58">
        <v>15</v>
      </c>
      <c r="B68" s="241" t="s">
        <v>192</v>
      </c>
      <c r="C68" s="168"/>
      <c r="D68" s="59"/>
      <c r="E68" s="60"/>
      <c r="F68" s="60">
        <v>2</v>
      </c>
      <c r="G68" s="60"/>
      <c r="H68" s="60"/>
      <c r="I68" s="60">
        <v>2</v>
      </c>
      <c r="J68" s="60"/>
      <c r="K68" s="60"/>
      <c r="L68" s="60">
        <v>2</v>
      </c>
      <c r="M68" s="60"/>
      <c r="N68" s="60"/>
      <c r="O68" s="60">
        <v>2</v>
      </c>
      <c r="P68" s="60"/>
      <c r="Q68" s="60"/>
      <c r="R68" s="61">
        <v>2</v>
      </c>
      <c r="S68" s="165">
        <f>Цены!E41</f>
        <v>490.5</v>
      </c>
      <c r="T68" s="257"/>
      <c r="V68"/>
    </row>
    <row r="69" spans="1:20" ht="15">
      <c r="A69" s="58">
        <v>16</v>
      </c>
      <c r="B69" s="167" t="s">
        <v>106</v>
      </c>
      <c r="C69" s="168"/>
      <c r="D69" s="63"/>
      <c r="E69" s="64"/>
      <c r="F69" s="64">
        <v>2</v>
      </c>
      <c r="G69" s="64"/>
      <c r="H69" s="64"/>
      <c r="I69" s="64">
        <v>2</v>
      </c>
      <c r="J69" s="64"/>
      <c r="K69" s="64"/>
      <c r="L69" s="64">
        <v>2</v>
      </c>
      <c r="M69" s="64"/>
      <c r="N69" s="64"/>
      <c r="O69" s="64">
        <v>2</v>
      </c>
      <c r="P69" s="64"/>
      <c r="Q69" s="64"/>
      <c r="R69" s="65">
        <v>2</v>
      </c>
      <c r="S69" s="165">
        <f>Цены!E42</f>
        <v>2202.3</v>
      </c>
      <c r="T69" s="257"/>
    </row>
    <row r="70" spans="1:20" ht="15">
      <c r="A70" s="58">
        <v>17</v>
      </c>
      <c r="B70" s="167" t="s">
        <v>193</v>
      </c>
      <c r="C70" s="168"/>
      <c r="D70" s="63"/>
      <c r="E70" s="64"/>
      <c r="F70" s="64">
        <v>2</v>
      </c>
      <c r="G70" s="64"/>
      <c r="H70" s="64"/>
      <c r="I70" s="64">
        <v>2</v>
      </c>
      <c r="J70" s="64"/>
      <c r="K70" s="64"/>
      <c r="L70" s="64">
        <v>2</v>
      </c>
      <c r="M70" s="64"/>
      <c r="N70" s="64"/>
      <c r="O70" s="64">
        <v>2</v>
      </c>
      <c r="P70" s="64"/>
      <c r="Q70" s="64"/>
      <c r="R70" s="65">
        <v>2</v>
      </c>
      <c r="S70" s="165">
        <f>Цены!E43</f>
        <v>1207.8</v>
      </c>
      <c r="T70" s="257"/>
    </row>
    <row r="71" spans="1:20" ht="15">
      <c r="A71" s="58">
        <v>18</v>
      </c>
      <c r="B71" s="167" t="s">
        <v>194</v>
      </c>
      <c r="C71" s="168"/>
      <c r="D71" s="63"/>
      <c r="E71" s="64"/>
      <c r="F71" s="64">
        <v>4</v>
      </c>
      <c r="G71" s="64"/>
      <c r="H71" s="64"/>
      <c r="I71" s="64">
        <v>4</v>
      </c>
      <c r="J71" s="64"/>
      <c r="K71" s="64"/>
      <c r="L71" s="64">
        <v>4</v>
      </c>
      <c r="M71" s="64"/>
      <c r="N71" s="64"/>
      <c r="O71" s="64">
        <v>4</v>
      </c>
      <c r="P71" s="64"/>
      <c r="Q71" s="64"/>
      <c r="R71" s="65">
        <v>4</v>
      </c>
      <c r="S71" s="165">
        <f>Цены!E44</f>
        <v>117</v>
      </c>
      <c r="T71" s="257"/>
    </row>
    <row r="72" spans="1:20" ht="15">
      <c r="A72" s="58">
        <v>20</v>
      </c>
      <c r="B72" s="241" t="s">
        <v>196</v>
      </c>
      <c r="C72" s="168"/>
      <c r="D72" s="63"/>
      <c r="E72" s="64"/>
      <c r="F72" s="64">
        <v>3.5</v>
      </c>
      <c r="G72" s="64"/>
      <c r="H72" s="64"/>
      <c r="I72" s="64">
        <v>3.5</v>
      </c>
      <c r="J72" s="64"/>
      <c r="K72" s="64"/>
      <c r="L72" s="64">
        <v>3.5</v>
      </c>
      <c r="M72" s="64"/>
      <c r="N72" s="64"/>
      <c r="O72" s="64">
        <v>3.5</v>
      </c>
      <c r="P72" s="64"/>
      <c r="Q72" s="64"/>
      <c r="R72" s="65">
        <v>3.5</v>
      </c>
      <c r="S72" s="165">
        <f>Цены!E9</f>
        <v>145.8</v>
      </c>
      <c r="T72" s="257"/>
    </row>
    <row r="73" spans="1:20" ht="15">
      <c r="A73" s="58">
        <v>21</v>
      </c>
      <c r="B73" s="270" t="s">
        <v>210</v>
      </c>
      <c r="C73" s="271"/>
      <c r="D73" s="63"/>
      <c r="E73" s="64"/>
      <c r="F73" s="64">
        <v>4.5</v>
      </c>
      <c r="G73" s="64"/>
      <c r="H73" s="64"/>
      <c r="I73" s="64">
        <v>4.5</v>
      </c>
      <c r="J73" s="64"/>
      <c r="K73" s="64"/>
      <c r="L73" s="64">
        <v>4.5</v>
      </c>
      <c r="M73" s="64"/>
      <c r="N73" s="64"/>
      <c r="O73" s="64">
        <v>4.5</v>
      </c>
      <c r="P73" s="64"/>
      <c r="Q73" s="64"/>
      <c r="R73" s="65">
        <v>4.5</v>
      </c>
      <c r="S73" s="165">
        <f>Цены!E10</f>
        <v>145.8</v>
      </c>
      <c r="T73" s="257"/>
    </row>
    <row r="74" spans="1:20" ht="15.75" thickBot="1">
      <c r="A74" s="67">
        <v>22</v>
      </c>
      <c r="B74" s="270" t="s">
        <v>48</v>
      </c>
      <c r="C74" s="271"/>
      <c r="D74" s="63">
        <v>0.4</v>
      </c>
      <c r="E74" s="64">
        <v>0.4</v>
      </c>
      <c r="F74" s="64">
        <v>1.2</v>
      </c>
      <c r="G74" s="64">
        <v>0.4</v>
      </c>
      <c r="H74" s="64">
        <v>0.4</v>
      </c>
      <c r="I74" s="64">
        <v>1.2</v>
      </c>
      <c r="J74" s="64">
        <v>0.4</v>
      </c>
      <c r="K74" s="64">
        <v>0.4</v>
      </c>
      <c r="L74" s="64">
        <v>1.2</v>
      </c>
      <c r="M74" s="64">
        <v>0.4</v>
      </c>
      <c r="N74" s="64">
        <v>0.4</v>
      </c>
      <c r="O74" s="64">
        <v>1.2</v>
      </c>
      <c r="P74" s="64">
        <v>0.4</v>
      </c>
      <c r="Q74" s="64">
        <v>0.4</v>
      </c>
      <c r="R74" s="65">
        <v>1.2</v>
      </c>
      <c r="S74" s="249">
        <f>Цены!E12</f>
        <v>616.5</v>
      </c>
      <c r="T74" s="281"/>
    </row>
    <row r="75" spans="1:20" ht="15.75" customHeight="1" thickBot="1">
      <c r="A75" s="244" t="s">
        <v>54</v>
      </c>
      <c r="B75" s="245"/>
      <c r="C75" s="245"/>
      <c r="D75" s="66">
        <f>D54*$S$54+D55*$S$55+D56*$S$56+D57*$S$57+D58*$S$58+D59*$S$59+D60*$S$60+D61*$S$61+D62*$S$62+D63*$S$63+D64*$S$64+D65*$S$65+D66*$S$66+D67*$S$67+D68*$S$68+D69*$S$69+D70*$S$70+D71*$S$71+D72*$S$72+D73*$S$73+D74*$S$74</f>
        <v>10040.4</v>
      </c>
      <c r="E75" s="79">
        <f aca="true" t="shared" si="2" ref="E75:R75">E54*$S$54+E55*$S$55+E56*$S$56+E57*$S$57+E58*$S$58+E59*$S$59+E60*$S$60+E61*$S$61+E62*$S$62+E63*$S$63+E64*$S$64+E65*$S$65+E66*$S$66+E67*$S$67+E68*$S$68+E69*$S$69+E70*$S$70+E71*$S$71+E72*$S$72+E73*$S$73+E74*$S$74</f>
        <v>14554.800000000001</v>
      </c>
      <c r="F75" s="79">
        <f t="shared" si="2"/>
        <v>29186.999999999993</v>
      </c>
      <c r="G75" s="79">
        <f t="shared" si="2"/>
        <v>14554.800000000001</v>
      </c>
      <c r="H75" s="79">
        <f t="shared" si="2"/>
        <v>10040.4</v>
      </c>
      <c r="I75" s="79">
        <f t="shared" si="2"/>
        <v>33701.4</v>
      </c>
      <c r="J75" s="79">
        <f t="shared" si="2"/>
        <v>10040.4</v>
      </c>
      <c r="K75" s="79">
        <f t="shared" si="2"/>
        <v>14554.800000000001</v>
      </c>
      <c r="L75" s="79">
        <f t="shared" si="2"/>
        <v>29186.999999999993</v>
      </c>
      <c r="M75" s="79">
        <f t="shared" si="2"/>
        <v>14554.800000000001</v>
      </c>
      <c r="N75" s="79">
        <f t="shared" si="2"/>
        <v>10040.4</v>
      </c>
      <c r="O75" s="79">
        <f t="shared" si="2"/>
        <v>33701.4</v>
      </c>
      <c r="P75" s="79">
        <f>P54*$S$54+P55*$S$55+P56*$S$56+P57*$S$57+P58*$S$58+P59*$S$59+P60*$S$60+P61*$S$61+P62*$S$62+P63*$S$63+P64*$S$64+P65*$S$65+P66*$S$66+P67*$S$67+P68*$S$68+P69*$S$69+P70*$S$70+P71*$S$71+P72*$S$72+P73*$S$73+P74*$S$74</f>
        <v>10040.4</v>
      </c>
      <c r="Q75" s="79">
        <f t="shared" si="2"/>
        <v>14554.800000000001</v>
      </c>
      <c r="R75" s="80">
        <f t="shared" si="2"/>
        <v>29186.999999999993</v>
      </c>
      <c r="S75" s="153"/>
      <c r="T75" s="153"/>
    </row>
    <row r="76" ht="15.75" thickBot="1"/>
    <row r="77" spans="1:20" ht="15.75" thickBot="1">
      <c r="A77" s="246" t="s">
        <v>176</v>
      </c>
      <c r="B77" s="247"/>
      <c r="C77" s="248"/>
      <c r="D77" s="81">
        <f aca="true" t="shared" si="3" ref="D77:R77">D49+D75</f>
        <v>11570.4</v>
      </c>
      <c r="E77" s="79">
        <f t="shared" si="3"/>
        <v>18334.800000000003</v>
      </c>
      <c r="F77" s="79">
        <f t="shared" si="3"/>
        <v>35396.99999999999</v>
      </c>
      <c r="G77" s="79">
        <f t="shared" si="3"/>
        <v>18244.8</v>
      </c>
      <c r="H77" s="79">
        <f t="shared" si="3"/>
        <v>11660.4</v>
      </c>
      <c r="I77" s="79">
        <f t="shared" si="3"/>
        <v>42071.4</v>
      </c>
      <c r="J77" s="79">
        <f t="shared" si="3"/>
        <v>11570.4</v>
      </c>
      <c r="K77" s="79">
        <f t="shared" si="3"/>
        <v>18334.800000000003</v>
      </c>
      <c r="L77" s="79">
        <f t="shared" si="3"/>
        <v>35396.99999999999</v>
      </c>
      <c r="M77" s="79">
        <f t="shared" si="3"/>
        <v>18244.8</v>
      </c>
      <c r="N77" s="79">
        <f t="shared" si="3"/>
        <v>11660.4</v>
      </c>
      <c r="O77" s="79">
        <f t="shared" si="3"/>
        <v>42071.4</v>
      </c>
      <c r="P77" s="79">
        <f t="shared" si="3"/>
        <v>11570.4</v>
      </c>
      <c r="Q77" s="79">
        <f t="shared" si="3"/>
        <v>18334.800000000003</v>
      </c>
      <c r="R77" s="80">
        <f t="shared" si="3"/>
        <v>35396.99999999999</v>
      </c>
      <c r="S77" s="149"/>
      <c r="T77" s="149"/>
    </row>
    <row r="79" spans="1:21" ht="15" customHeight="1">
      <c r="A79" s="164" t="s">
        <v>163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55"/>
    </row>
    <row r="80" spans="1:21" ht="15" customHeight="1">
      <c r="A80" s="164" t="s">
        <v>172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55"/>
    </row>
    <row r="81" spans="1:21" ht="15" customHeight="1">
      <c r="A81" s="164" t="s">
        <v>174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55"/>
    </row>
    <row r="82" spans="1:21" ht="33.75" customHeight="1">
      <c r="A82" s="164" t="s">
        <v>175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55"/>
    </row>
  </sheetData>
  <sheetProtection password="CC09" sheet="1"/>
  <mergeCells count="96">
    <mergeCell ref="A79:T79"/>
    <mergeCell ref="A80:T80"/>
    <mergeCell ref="A81:T81"/>
    <mergeCell ref="A82:T82"/>
    <mergeCell ref="A75:C75"/>
    <mergeCell ref="A77:C77"/>
    <mergeCell ref="B73:C73"/>
    <mergeCell ref="S73:T73"/>
    <mergeCell ref="B74:C74"/>
    <mergeCell ref="S74:T74"/>
    <mergeCell ref="B71:C71"/>
    <mergeCell ref="S71:T71"/>
    <mergeCell ref="B72:C72"/>
    <mergeCell ref="S72:T72"/>
    <mergeCell ref="B68:C68"/>
    <mergeCell ref="S68:T68"/>
    <mergeCell ref="B69:C69"/>
    <mergeCell ref="S69:T69"/>
    <mergeCell ref="B70:C70"/>
    <mergeCell ref="S70:T70"/>
    <mergeCell ref="B65:C65"/>
    <mergeCell ref="S65:T65"/>
    <mergeCell ref="B66:C66"/>
    <mergeCell ref="S66:T66"/>
    <mergeCell ref="B67:C67"/>
    <mergeCell ref="S67:T67"/>
    <mergeCell ref="B62:C62"/>
    <mergeCell ref="S62:T62"/>
    <mergeCell ref="B63:C63"/>
    <mergeCell ref="S63:T63"/>
    <mergeCell ref="B64:C64"/>
    <mergeCell ref="S64:T64"/>
    <mergeCell ref="B59:C59"/>
    <mergeCell ref="S59:T59"/>
    <mergeCell ref="B60:C60"/>
    <mergeCell ref="S60:T60"/>
    <mergeCell ref="B61:C61"/>
    <mergeCell ref="S61:T61"/>
    <mergeCell ref="B56:C56"/>
    <mergeCell ref="S56:T56"/>
    <mergeCell ref="B57:C57"/>
    <mergeCell ref="S57:T57"/>
    <mergeCell ref="B58:C58"/>
    <mergeCell ref="S58:T58"/>
    <mergeCell ref="A52:A53"/>
    <mergeCell ref="B52:C53"/>
    <mergeCell ref="S52:T53"/>
    <mergeCell ref="B54:C54"/>
    <mergeCell ref="S54:T54"/>
    <mergeCell ref="B55:C55"/>
    <mergeCell ref="S55:T55"/>
    <mergeCell ref="A51:E51"/>
    <mergeCell ref="B46:C46"/>
    <mergeCell ref="B47:C47"/>
    <mergeCell ref="A48:C48"/>
    <mergeCell ref="A49:C49"/>
    <mergeCell ref="B50:T50"/>
    <mergeCell ref="A41:T41"/>
    <mergeCell ref="B42:C42"/>
    <mergeCell ref="A43:T43"/>
    <mergeCell ref="B44:C44"/>
    <mergeCell ref="B45:C45"/>
    <mergeCell ref="B36:C36"/>
    <mergeCell ref="A37:T37"/>
    <mergeCell ref="B38:C38"/>
    <mergeCell ref="B39:C39"/>
    <mergeCell ref="B40:C40"/>
    <mergeCell ref="B31:C31"/>
    <mergeCell ref="B32:C32"/>
    <mergeCell ref="A33:T33"/>
    <mergeCell ref="B34:C34"/>
    <mergeCell ref="B35:C35"/>
    <mergeCell ref="B25:C25"/>
    <mergeCell ref="B26:C26"/>
    <mergeCell ref="B27:C27"/>
    <mergeCell ref="B28:C28"/>
    <mergeCell ref="A29:T29"/>
    <mergeCell ref="B30:C30"/>
    <mergeCell ref="B20:C20"/>
    <mergeCell ref="B21:C21"/>
    <mergeCell ref="B22:C22"/>
    <mergeCell ref="B23:C23"/>
    <mergeCell ref="A24:T24"/>
    <mergeCell ref="A14:T14"/>
    <mergeCell ref="B15:C15"/>
    <mergeCell ref="B16:C16"/>
    <mergeCell ref="B17:C17"/>
    <mergeCell ref="B18:C18"/>
    <mergeCell ref="B19:C19"/>
    <mergeCell ref="A1:T1"/>
    <mergeCell ref="A3:T4"/>
    <mergeCell ref="B9:R9"/>
    <mergeCell ref="A11:B11"/>
    <mergeCell ref="A12:A13"/>
    <mergeCell ref="B12:C13"/>
    <mergeCell ref="S12:T12"/>
  </mergeCells>
  <printOptions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24.28125" style="0" customWidth="1"/>
    <col min="2" max="2" width="73.7109375" style="0" customWidth="1"/>
    <col min="3" max="5" width="16.7109375" style="0" customWidth="1"/>
  </cols>
  <sheetData>
    <row r="1" spans="1:4" ht="16.5" thickBot="1">
      <c r="A1" s="6" t="s">
        <v>13</v>
      </c>
      <c r="B1" s="6" t="s">
        <v>12</v>
      </c>
      <c r="C1" s="7" t="s">
        <v>144</v>
      </c>
      <c r="D1" s="7" t="s">
        <v>154</v>
      </c>
    </row>
    <row r="2" spans="1:4" ht="15.75">
      <c r="A2" s="282" t="s">
        <v>153</v>
      </c>
      <c r="B2" s="283"/>
      <c r="C2" s="283"/>
      <c r="D2" s="283"/>
    </row>
    <row r="3" spans="1:4" ht="15">
      <c r="A3" s="126" t="s">
        <v>152</v>
      </c>
      <c r="B3" s="127" t="s">
        <v>17</v>
      </c>
      <c r="C3" s="128">
        <v>1250</v>
      </c>
      <c r="D3" s="128">
        <v>900</v>
      </c>
    </row>
    <row r="4" spans="1:5" ht="15.75">
      <c r="A4" s="284" t="s">
        <v>155</v>
      </c>
      <c r="B4" s="284"/>
      <c r="C4" s="284"/>
      <c r="D4" s="284"/>
      <c r="E4" s="284"/>
    </row>
    <row r="5" spans="1:5" ht="16.5" thickBot="1">
      <c r="A5" s="129" t="s">
        <v>13</v>
      </c>
      <c r="B5" s="129" t="s">
        <v>12</v>
      </c>
      <c r="C5" s="130" t="s">
        <v>144</v>
      </c>
      <c r="D5" s="130" t="s">
        <v>145</v>
      </c>
      <c r="E5" s="130" t="s">
        <v>146</v>
      </c>
    </row>
    <row r="6" spans="1:5" ht="15">
      <c r="A6" s="4" t="s">
        <v>10</v>
      </c>
      <c r="B6" s="112" t="s">
        <v>6</v>
      </c>
      <c r="C6" s="91">
        <v>287.5</v>
      </c>
      <c r="D6" s="91">
        <v>368</v>
      </c>
      <c r="E6" s="90">
        <f aca="true" t="shared" si="0" ref="E6:E13">D6*0.9</f>
        <v>331.2</v>
      </c>
    </row>
    <row r="7" spans="1:5" ht="15">
      <c r="A7" s="4" t="s">
        <v>120</v>
      </c>
      <c r="B7" s="112" t="s">
        <v>119</v>
      </c>
      <c r="C7" s="91">
        <v>305</v>
      </c>
      <c r="D7" s="91">
        <v>195</v>
      </c>
      <c r="E7" s="90">
        <f t="shared" si="0"/>
        <v>175.5</v>
      </c>
    </row>
    <row r="8" spans="1:5" ht="15">
      <c r="A8" s="4" t="s">
        <v>161</v>
      </c>
      <c r="B8" s="112" t="s">
        <v>160</v>
      </c>
      <c r="C8" s="91">
        <v>470</v>
      </c>
      <c r="D8" s="91">
        <v>340</v>
      </c>
      <c r="E8" s="90">
        <f t="shared" si="0"/>
        <v>306</v>
      </c>
    </row>
    <row r="9" spans="1:5" ht="15">
      <c r="A9" s="4" t="s">
        <v>121</v>
      </c>
      <c r="B9" s="112" t="s">
        <v>122</v>
      </c>
      <c r="C9" s="91">
        <v>250</v>
      </c>
      <c r="D9" s="91">
        <v>162</v>
      </c>
      <c r="E9" s="90">
        <f t="shared" si="0"/>
        <v>145.8</v>
      </c>
    </row>
    <row r="10" spans="1:5" ht="15">
      <c r="A10" s="4" t="s">
        <v>121</v>
      </c>
      <c r="B10" s="112" t="s">
        <v>123</v>
      </c>
      <c r="C10" s="91">
        <v>250</v>
      </c>
      <c r="D10" s="91">
        <v>162</v>
      </c>
      <c r="E10" s="90">
        <f t="shared" si="0"/>
        <v>145.8</v>
      </c>
    </row>
    <row r="11" spans="1:5" ht="15">
      <c r="A11" s="4" t="s">
        <v>151</v>
      </c>
      <c r="B11" s="112" t="s">
        <v>150</v>
      </c>
      <c r="C11" s="91">
        <v>520</v>
      </c>
      <c r="D11" s="91">
        <v>520</v>
      </c>
      <c r="E11" s="90">
        <f t="shared" si="0"/>
        <v>468</v>
      </c>
    </row>
    <row r="12" spans="1:5" ht="28.5">
      <c r="A12" s="4" t="s">
        <v>149</v>
      </c>
      <c r="B12" s="112" t="s">
        <v>148</v>
      </c>
      <c r="C12" s="91">
        <v>685</v>
      </c>
      <c r="D12" s="91">
        <v>685</v>
      </c>
      <c r="E12" s="90">
        <f t="shared" si="0"/>
        <v>616.5</v>
      </c>
    </row>
    <row r="13" spans="1:5" ht="28.5">
      <c r="A13" s="4" t="s">
        <v>15</v>
      </c>
      <c r="B13" s="112" t="s">
        <v>16</v>
      </c>
      <c r="C13" s="91">
        <v>609</v>
      </c>
      <c r="D13" s="91">
        <v>610</v>
      </c>
      <c r="E13" s="90">
        <f t="shared" si="0"/>
        <v>549</v>
      </c>
    </row>
    <row r="14" spans="1:5" ht="15.75" thickBot="1">
      <c r="A14" s="5" t="s">
        <v>14</v>
      </c>
      <c r="B14" s="2" t="s">
        <v>5</v>
      </c>
      <c r="C14" s="92">
        <v>250</v>
      </c>
      <c r="D14" s="92" t="s">
        <v>152</v>
      </c>
      <c r="E14" s="90" t="s">
        <v>152</v>
      </c>
    </row>
    <row r="15" spans="1:5" ht="15.75">
      <c r="A15" s="284" t="s">
        <v>159</v>
      </c>
      <c r="B15" s="284"/>
      <c r="C15" s="284"/>
      <c r="D15" s="284"/>
      <c r="E15" s="284"/>
    </row>
    <row r="16" spans="1:5" ht="15">
      <c r="A16" s="3" t="s">
        <v>8</v>
      </c>
      <c r="B16" s="111" t="s">
        <v>0</v>
      </c>
      <c r="C16" s="90">
        <v>2677</v>
      </c>
      <c r="D16" s="90">
        <v>2556</v>
      </c>
      <c r="E16" s="90">
        <f>D16*0.9</f>
        <v>2300.4</v>
      </c>
    </row>
    <row r="17" spans="1:5" ht="15">
      <c r="A17" s="3" t="s">
        <v>66</v>
      </c>
      <c r="B17" s="111" t="s">
        <v>98</v>
      </c>
      <c r="C17" s="90">
        <v>120</v>
      </c>
      <c r="D17" s="90">
        <v>70</v>
      </c>
      <c r="E17" s="90">
        <f aca="true" t="shared" si="1" ref="E17:E26">D17*0.9</f>
        <v>63</v>
      </c>
    </row>
    <row r="18" spans="1:5" ht="15">
      <c r="A18" s="4" t="s">
        <v>9</v>
      </c>
      <c r="B18" s="112" t="s">
        <v>1</v>
      </c>
      <c r="C18" s="91">
        <v>3560</v>
      </c>
      <c r="D18" s="91">
        <v>4554</v>
      </c>
      <c r="E18" s="90">
        <f t="shared" si="1"/>
        <v>4098.6</v>
      </c>
    </row>
    <row r="19" spans="1:5" ht="15">
      <c r="A19" s="4" t="s">
        <v>7</v>
      </c>
      <c r="B19" s="112" t="s">
        <v>2</v>
      </c>
      <c r="C19" s="91">
        <v>3591</v>
      </c>
      <c r="D19" s="91">
        <v>5414</v>
      </c>
      <c r="E19" s="90">
        <f t="shared" si="1"/>
        <v>4872.6</v>
      </c>
    </row>
    <row r="20" spans="1:5" ht="15">
      <c r="A20" s="3" t="s">
        <v>99</v>
      </c>
      <c r="B20" s="111" t="s">
        <v>100</v>
      </c>
      <c r="C20" s="117">
        <v>140</v>
      </c>
      <c r="D20" s="117">
        <v>64</v>
      </c>
      <c r="E20" s="90">
        <f t="shared" si="1"/>
        <v>57.6</v>
      </c>
    </row>
    <row r="21" spans="1:5" ht="15">
      <c r="A21" s="3" t="s">
        <v>147</v>
      </c>
      <c r="B21" s="111" t="s">
        <v>101</v>
      </c>
      <c r="C21" s="117">
        <v>85</v>
      </c>
      <c r="D21" s="117">
        <v>59</v>
      </c>
      <c r="E21" s="90">
        <f t="shared" si="1"/>
        <v>53.1</v>
      </c>
    </row>
    <row r="22" spans="1:5" ht="15">
      <c r="A22" s="118" t="s">
        <v>103</v>
      </c>
      <c r="B22" s="111" t="s">
        <v>102</v>
      </c>
      <c r="C22" s="117">
        <v>700</v>
      </c>
      <c r="D22" s="117">
        <v>913</v>
      </c>
      <c r="E22" s="90">
        <f t="shared" si="1"/>
        <v>821.7</v>
      </c>
    </row>
    <row r="23" spans="1:5" ht="15">
      <c r="A23" s="118" t="s">
        <v>104</v>
      </c>
      <c r="B23" s="111" t="s">
        <v>105</v>
      </c>
      <c r="C23" s="117">
        <v>445</v>
      </c>
      <c r="D23" s="117">
        <v>324</v>
      </c>
      <c r="E23" s="90">
        <f t="shared" si="1"/>
        <v>291.6</v>
      </c>
    </row>
    <row r="24" spans="1:5" ht="15">
      <c r="A24" s="3" t="s">
        <v>107</v>
      </c>
      <c r="B24" s="111" t="s">
        <v>106</v>
      </c>
      <c r="C24" s="117">
        <v>1025</v>
      </c>
      <c r="D24" s="117">
        <v>1342</v>
      </c>
      <c r="E24" s="90">
        <f t="shared" si="1"/>
        <v>1207.8</v>
      </c>
    </row>
    <row r="25" spans="1:5" ht="15">
      <c r="A25" s="3" t="s">
        <v>109</v>
      </c>
      <c r="B25" s="111" t="s">
        <v>108</v>
      </c>
      <c r="C25" s="117">
        <v>1870</v>
      </c>
      <c r="D25" s="117">
        <v>2447</v>
      </c>
      <c r="E25" s="90">
        <f t="shared" si="1"/>
        <v>2202.3</v>
      </c>
    </row>
    <row r="26" spans="1:5" ht="15">
      <c r="A26" s="3" t="s">
        <v>111</v>
      </c>
      <c r="B26" s="111" t="s">
        <v>110</v>
      </c>
      <c r="C26" s="117">
        <v>830</v>
      </c>
      <c r="D26" s="117">
        <v>662</v>
      </c>
      <c r="E26" s="90">
        <f t="shared" si="1"/>
        <v>595.8000000000001</v>
      </c>
    </row>
    <row r="27" spans="1:5" ht="15.75">
      <c r="A27" s="284" t="s">
        <v>158</v>
      </c>
      <c r="B27" s="284"/>
      <c r="C27" s="284"/>
      <c r="D27" s="284"/>
      <c r="E27" s="284"/>
    </row>
    <row r="28" spans="1:5" ht="15">
      <c r="A28" s="3" t="s">
        <v>198</v>
      </c>
      <c r="B28" s="111" t="s">
        <v>45</v>
      </c>
      <c r="C28" s="90">
        <v>3120</v>
      </c>
      <c r="D28" s="90">
        <v>2654</v>
      </c>
      <c r="E28" s="90">
        <f>D28*0.9</f>
        <v>2388.6</v>
      </c>
    </row>
    <row r="29" spans="1:5" ht="15">
      <c r="A29" s="3" t="s">
        <v>199</v>
      </c>
      <c r="B29" s="111" t="s">
        <v>98</v>
      </c>
      <c r="C29" s="90">
        <v>405</v>
      </c>
      <c r="D29" s="90">
        <v>125</v>
      </c>
      <c r="E29" s="90">
        <f aca="true" t="shared" si="2" ref="E29:E44">D29*0.9</f>
        <v>112.5</v>
      </c>
    </row>
    <row r="30" spans="1:5" ht="15">
      <c r="A30" s="3" t="s">
        <v>200</v>
      </c>
      <c r="B30" s="111" t="s">
        <v>53</v>
      </c>
      <c r="C30" s="90">
        <v>5100</v>
      </c>
      <c r="D30" s="90">
        <v>5485</v>
      </c>
      <c r="E30" s="90">
        <f t="shared" si="2"/>
        <v>4936.5</v>
      </c>
    </row>
    <row r="31" spans="1:5" ht="15">
      <c r="A31" s="3" t="s">
        <v>201</v>
      </c>
      <c r="B31" s="111" t="s">
        <v>46</v>
      </c>
      <c r="C31" s="90">
        <v>4725</v>
      </c>
      <c r="D31" s="90">
        <v>5016</v>
      </c>
      <c r="E31" s="90">
        <f t="shared" si="2"/>
        <v>4514.400000000001</v>
      </c>
    </row>
    <row r="32" spans="1:5" ht="15">
      <c r="A32" s="3" t="s">
        <v>202</v>
      </c>
      <c r="B32" s="111" t="s">
        <v>186</v>
      </c>
      <c r="C32" s="90">
        <v>4440</v>
      </c>
      <c r="D32" s="90">
        <v>3587</v>
      </c>
      <c r="E32" s="90">
        <f t="shared" si="2"/>
        <v>3228.3</v>
      </c>
    </row>
    <row r="33" spans="1:5" ht="15">
      <c r="A33" s="3" t="s">
        <v>203</v>
      </c>
      <c r="B33" s="111" t="s">
        <v>187</v>
      </c>
      <c r="C33" s="90">
        <v>935</v>
      </c>
      <c r="D33" s="90">
        <v>731</v>
      </c>
      <c r="E33" s="90">
        <f t="shared" si="2"/>
        <v>657.9</v>
      </c>
    </row>
    <row r="34" spans="1:5" ht="15">
      <c r="A34" s="3" t="s">
        <v>204</v>
      </c>
      <c r="B34" s="111" t="s">
        <v>188</v>
      </c>
      <c r="C34" s="90">
        <v>110</v>
      </c>
      <c r="D34" s="90">
        <v>50</v>
      </c>
      <c r="E34" s="90">
        <f t="shared" si="2"/>
        <v>45</v>
      </c>
    </row>
    <row r="35" spans="1:5" ht="28.5">
      <c r="A35" s="3" t="s">
        <v>205</v>
      </c>
      <c r="B35" s="111" t="s">
        <v>189</v>
      </c>
      <c r="C35" s="90">
        <v>910</v>
      </c>
      <c r="D35" s="90">
        <v>587</v>
      </c>
      <c r="E35" s="90">
        <f t="shared" si="2"/>
        <v>528.3000000000001</v>
      </c>
    </row>
    <row r="36" spans="1:5" ht="15">
      <c r="A36" s="3" t="s">
        <v>206</v>
      </c>
      <c r="B36" s="111" t="s">
        <v>190</v>
      </c>
      <c r="C36" s="90">
        <v>3060</v>
      </c>
      <c r="D36" s="90">
        <v>3645</v>
      </c>
      <c r="E36" s="90">
        <f t="shared" si="2"/>
        <v>3280.5</v>
      </c>
    </row>
    <row r="37" spans="1:5" ht="15">
      <c r="A37" s="3" t="s">
        <v>99</v>
      </c>
      <c r="B37" s="111" t="s">
        <v>100</v>
      </c>
      <c r="C37" s="90">
        <v>140</v>
      </c>
      <c r="D37" s="90">
        <v>64</v>
      </c>
      <c r="E37" s="90">
        <f t="shared" si="2"/>
        <v>57.6</v>
      </c>
    </row>
    <row r="38" spans="1:5" ht="15">
      <c r="A38" s="3" t="s">
        <v>147</v>
      </c>
      <c r="B38" s="111" t="s">
        <v>101</v>
      </c>
      <c r="C38" s="90">
        <v>140</v>
      </c>
      <c r="D38" s="90">
        <v>59</v>
      </c>
      <c r="E38" s="90">
        <f t="shared" si="2"/>
        <v>53.1</v>
      </c>
    </row>
    <row r="39" spans="1:5" ht="15">
      <c r="A39" s="4" t="s">
        <v>111</v>
      </c>
      <c r="B39" s="112" t="s">
        <v>110</v>
      </c>
      <c r="C39" s="91">
        <v>845</v>
      </c>
      <c r="D39" s="91">
        <v>662</v>
      </c>
      <c r="E39" s="90">
        <f t="shared" si="2"/>
        <v>595.8000000000001</v>
      </c>
    </row>
    <row r="40" spans="1:5" ht="15">
      <c r="A40" s="4" t="s">
        <v>207</v>
      </c>
      <c r="B40" s="112" t="s">
        <v>191</v>
      </c>
      <c r="C40" s="91">
        <v>75</v>
      </c>
      <c r="D40" s="91">
        <v>36</v>
      </c>
      <c r="E40" s="90">
        <f t="shared" si="2"/>
        <v>32.4</v>
      </c>
    </row>
    <row r="41" spans="1:5" ht="15">
      <c r="A41" s="3" t="s">
        <v>208</v>
      </c>
      <c r="B41" s="111" t="s">
        <v>192</v>
      </c>
      <c r="C41" s="117">
        <v>735</v>
      </c>
      <c r="D41" s="117">
        <v>545</v>
      </c>
      <c r="E41" s="90">
        <f t="shared" si="2"/>
        <v>490.5</v>
      </c>
    </row>
    <row r="42" spans="1:5" ht="15">
      <c r="A42" s="3" t="s">
        <v>109</v>
      </c>
      <c r="B42" s="111" t="s">
        <v>106</v>
      </c>
      <c r="C42" s="117">
        <v>2070</v>
      </c>
      <c r="D42" s="117">
        <v>2447</v>
      </c>
      <c r="E42" s="90">
        <f t="shared" si="2"/>
        <v>2202.3</v>
      </c>
    </row>
    <row r="43" spans="1:5" ht="15">
      <c r="A43" s="118" t="s">
        <v>107</v>
      </c>
      <c r="B43" s="111" t="s">
        <v>193</v>
      </c>
      <c r="C43" s="117">
        <v>1040</v>
      </c>
      <c r="D43" s="117">
        <v>1342</v>
      </c>
      <c r="E43" s="90">
        <f t="shared" si="2"/>
        <v>1207.8</v>
      </c>
    </row>
    <row r="44" spans="1:5" ht="15">
      <c r="A44" s="118" t="s">
        <v>209</v>
      </c>
      <c r="B44" s="111" t="s">
        <v>194</v>
      </c>
      <c r="C44" s="117">
        <v>185</v>
      </c>
      <c r="D44" s="117">
        <v>130</v>
      </c>
      <c r="E44" s="90">
        <f t="shared" si="2"/>
        <v>117</v>
      </c>
    </row>
    <row r="52" spans="3:5" ht="15">
      <c r="C52" s="125"/>
      <c r="D52" s="125"/>
      <c r="E52" s="125"/>
    </row>
  </sheetData>
  <sheetProtection password="CC09" sheet="1"/>
  <mergeCells count="4">
    <mergeCell ref="A2:D2"/>
    <mergeCell ref="A4:E4"/>
    <mergeCell ref="A15:E15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2019-05-14T09:03:33Z</dcterms:modified>
  <cp:category/>
  <cp:version/>
  <cp:contentType/>
  <cp:contentStatus/>
</cp:coreProperties>
</file>